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ksv001\10各課文書\106000_管理契約課\(100)建設工事等\(100-900)建設業働き方改革\週休２日モデル試行要領\"/>
    </mc:Choice>
  </mc:AlternateContent>
  <bookViews>
    <workbookView xWindow="0" yWindow="0" windowWidth="19200" windowHeight="7110" tabRatio="770"/>
  </bookViews>
  <sheets>
    <sheet name="1・12" sheetId="24" r:id="rId1"/>
    <sheet name="13・24" sheetId="33" r:id="rId2"/>
    <sheet name="25・36" sheetId="27" r:id="rId3"/>
    <sheet name="37・48" sheetId="28" r:id="rId4"/>
    <sheet name="49・60" sheetId="29" r:id="rId5"/>
    <sheet name="61・72" sheetId="30" r:id="rId6"/>
    <sheet name="集計表" sheetId="32" r:id="rId7"/>
  </sheets>
  <definedNames>
    <definedName name="_xlnm.Print_Area" localSheetId="0">'1・12'!$A$1:$AV$46</definedName>
    <definedName name="_xlnm.Print_Area" localSheetId="1">'13・24'!$A$1:$AV$46</definedName>
    <definedName name="_xlnm.Print_Area" localSheetId="2">'25・36'!$A$1:$AV$46</definedName>
    <definedName name="_xlnm.Print_Area" localSheetId="3">'37・48'!$A$1:$AV$46</definedName>
    <definedName name="_xlnm.Print_Area" localSheetId="4">'49・60'!$A$1:$AV$46</definedName>
    <definedName name="_xlnm.Print_Area" localSheetId="5">'61・72'!$A$1:$AV$46</definedName>
    <definedName name="_xlnm.Print_Area" localSheetId="6">集計表!$A$1:$AU$39</definedName>
  </definedNames>
  <calcPr calcId="191029"/>
</workbook>
</file>

<file path=xl/calcChain.xml><?xml version="1.0" encoding="utf-8"?>
<calcChain xmlns="http://schemas.openxmlformats.org/spreadsheetml/2006/main">
  <c r="AQ40" i="24" l="1"/>
  <c r="AQ45" i="30"/>
  <c r="AQ40" i="30"/>
  <c r="AQ45" i="29"/>
  <c r="AT45" i="29"/>
  <c r="AQ40" i="29"/>
  <c r="AQ45" i="28"/>
  <c r="AQ40" i="28"/>
  <c r="AT40" i="28"/>
  <c r="AQ45" i="27"/>
  <c r="AT45" i="27"/>
  <c r="AQ40" i="27"/>
  <c r="AQ31" i="27"/>
  <c r="AQ26" i="27"/>
  <c r="AQ17" i="27"/>
  <c r="AQ12" i="27"/>
  <c r="AQ45" i="33"/>
  <c r="AQ40" i="33"/>
  <c r="AQ45" i="24"/>
  <c r="AQ43" i="30"/>
  <c r="AQ42" i="30"/>
  <c r="AQ44" i="30"/>
  <c r="AQ38" i="30"/>
  <c r="AQ37" i="30"/>
  <c r="AQ39" i="30"/>
  <c r="AQ43" i="29"/>
  <c r="AQ42" i="29"/>
  <c r="AQ44" i="29"/>
  <c r="AQ38" i="29"/>
  <c r="AQ37" i="29"/>
  <c r="AQ39" i="29"/>
  <c r="AQ43" i="28"/>
  <c r="AQ42" i="28"/>
  <c r="AQ44" i="28"/>
  <c r="AQ38" i="28"/>
  <c r="AQ37" i="28"/>
  <c r="AQ39" i="28"/>
  <c r="AQ43" i="27"/>
  <c r="AQ42" i="27"/>
  <c r="AQ44" i="27"/>
  <c r="AQ38" i="27"/>
  <c r="AQ37" i="27"/>
  <c r="AQ39" i="27"/>
  <c r="AQ43" i="33"/>
  <c r="AQ42" i="33"/>
  <c r="AQ44" i="33"/>
  <c r="AQ38" i="33"/>
  <c r="AQ37" i="33"/>
  <c r="AQ39" i="33"/>
  <c r="AQ31" i="30"/>
  <c r="AQ29" i="30"/>
  <c r="AQ28" i="30"/>
  <c r="AQ30" i="30"/>
  <c r="AQ26" i="30"/>
  <c r="AQ24" i="30"/>
  <c r="AQ23" i="30"/>
  <c r="AQ25" i="30"/>
  <c r="AQ31" i="29"/>
  <c r="AQ29" i="29"/>
  <c r="AQ28" i="29"/>
  <c r="AQ30" i="29"/>
  <c r="AQ26" i="29"/>
  <c r="AQ24" i="29"/>
  <c r="AQ23" i="29"/>
  <c r="AQ25" i="29"/>
  <c r="AQ31" i="28"/>
  <c r="AQ29" i="28"/>
  <c r="AQ28" i="28"/>
  <c r="AQ30" i="28"/>
  <c r="AQ26" i="28"/>
  <c r="AQ24" i="28"/>
  <c r="AQ23" i="28"/>
  <c r="AQ25" i="28"/>
  <c r="AQ29" i="27"/>
  <c r="AQ28" i="27"/>
  <c r="AQ30" i="27"/>
  <c r="AQ24" i="27"/>
  <c r="AQ23" i="27"/>
  <c r="AQ25" i="27"/>
  <c r="AQ17" i="30"/>
  <c r="AQ15" i="30"/>
  <c r="AQ14" i="30"/>
  <c r="AQ16" i="30"/>
  <c r="AQ12" i="30"/>
  <c r="AQ10" i="30"/>
  <c r="AQ9" i="30"/>
  <c r="AQ11" i="30"/>
  <c r="AQ17" i="29"/>
  <c r="AQ15" i="29"/>
  <c r="AQ14" i="29"/>
  <c r="AQ16" i="29"/>
  <c r="AQ12" i="29"/>
  <c r="AQ10" i="29"/>
  <c r="AQ9" i="29"/>
  <c r="AQ11" i="29"/>
  <c r="AQ17" i="28"/>
  <c r="AQ15" i="28"/>
  <c r="AQ14" i="28"/>
  <c r="AQ16" i="28"/>
  <c r="AQ12" i="28"/>
  <c r="AQ10" i="28"/>
  <c r="AQ9" i="28"/>
  <c r="AQ11" i="28"/>
  <c r="AQ15" i="27"/>
  <c r="AQ14" i="27"/>
  <c r="AQ16" i="27"/>
  <c r="AQ10" i="27"/>
  <c r="AQ9" i="27"/>
  <c r="AQ11" i="27"/>
  <c r="AQ31" i="33"/>
  <c r="AQ29" i="33"/>
  <c r="AQ28" i="33"/>
  <c r="AQ30" i="33"/>
  <c r="AQ26" i="33"/>
  <c r="AQ24" i="33"/>
  <c r="AQ23" i="33"/>
  <c r="AQ25" i="33"/>
  <c r="AQ17" i="33"/>
  <c r="AQ15" i="33"/>
  <c r="AQ14" i="33"/>
  <c r="AQ16" i="33"/>
  <c r="AQ12" i="33"/>
  <c r="AQ10" i="33"/>
  <c r="AQ9" i="33"/>
  <c r="AQ11" i="33"/>
  <c r="AQ11" i="24"/>
  <c r="AQ43" i="24"/>
  <c r="AQ42" i="24"/>
  <c r="AQ38" i="24"/>
  <c r="AQ37" i="24"/>
  <c r="AQ29" i="24"/>
  <c r="AQ28" i="24"/>
  <c r="AQ24" i="24"/>
  <c r="AQ23" i="24"/>
  <c r="AQ15" i="24"/>
  <c r="AQ14" i="24"/>
  <c r="F6" i="32"/>
  <c r="AQ10" i="24"/>
  <c r="AQ9" i="24"/>
  <c r="AJ3" i="32"/>
  <c r="AQ2" i="29" s="1"/>
  <c r="AJ2" i="32"/>
  <c r="AI2" i="29"/>
  <c r="W2" i="32"/>
  <c r="X2" i="29"/>
  <c r="F3" i="32"/>
  <c r="F3" i="30"/>
  <c r="F2" i="32"/>
  <c r="F2" i="30"/>
  <c r="AQ12" i="24"/>
  <c r="AT12" i="24"/>
  <c r="X2" i="30"/>
  <c r="AI2" i="28"/>
  <c r="AI2" i="27"/>
  <c r="X2" i="27"/>
  <c r="X2" i="33"/>
  <c r="J34" i="30"/>
  <c r="K34" i="30"/>
  <c r="L34" i="30"/>
  <c r="M34" i="30"/>
  <c r="N34" i="30"/>
  <c r="O34" i="30"/>
  <c r="P34" i="30"/>
  <c r="Q34" i="30"/>
  <c r="R34" i="30"/>
  <c r="S34" i="30"/>
  <c r="T34" i="30"/>
  <c r="U34" i="30"/>
  <c r="V34" i="30"/>
  <c r="W34" i="30"/>
  <c r="X34" i="30"/>
  <c r="Y34" i="30"/>
  <c r="Z34" i="30"/>
  <c r="AA34" i="30"/>
  <c r="AB34" i="30"/>
  <c r="AC34" i="30"/>
  <c r="AD34" i="30"/>
  <c r="AE34" i="30"/>
  <c r="AF34" i="30"/>
  <c r="AG34" i="30"/>
  <c r="AH34" i="30"/>
  <c r="AI34" i="30"/>
  <c r="AJ34" i="30"/>
  <c r="AK34" i="30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B34" i="29"/>
  <c r="AC34" i="29"/>
  <c r="AD34" i="29"/>
  <c r="AE34" i="29"/>
  <c r="AF34" i="29"/>
  <c r="AG34" i="29"/>
  <c r="AH34" i="29"/>
  <c r="AI34" i="29"/>
  <c r="AJ34" i="29"/>
  <c r="AK34" i="29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K34" i="28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AI34" i="27"/>
  <c r="AJ34" i="27"/>
  <c r="AK34" i="27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X20" i="30"/>
  <c r="Y20" i="30"/>
  <c r="Z20" i="30"/>
  <c r="AA20" i="30"/>
  <c r="AB20" i="30"/>
  <c r="AC20" i="30"/>
  <c r="AD20" i="30"/>
  <c r="AE20" i="30"/>
  <c r="AF20" i="30"/>
  <c r="AG20" i="30"/>
  <c r="AH20" i="30"/>
  <c r="AI20" i="30"/>
  <c r="AJ20" i="30"/>
  <c r="AK20" i="30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AI20" i="29"/>
  <c r="AJ20" i="29"/>
  <c r="AK20" i="29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K20" i="28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AI20" i="27"/>
  <c r="AJ20" i="27"/>
  <c r="AK20" i="27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AA6" i="30"/>
  <c r="AB6" i="30"/>
  <c r="AC6" i="30"/>
  <c r="AD6" i="30"/>
  <c r="AE6" i="30"/>
  <c r="AF6" i="30"/>
  <c r="AG6" i="30"/>
  <c r="AH6" i="30"/>
  <c r="AI6" i="30"/>
  <c r="AJ6" i="30"/>
  <c r="AK6" i="30"/>
  <c r="K6" i="30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AA6" i="29"/>
  <c r="AB6" i="29"/>
  <c r="AC6" i="29"/>
  <c r="AD6" i="29"/>
  <c r="AE6" i="29"/>
  <c r="AF6" i="29"/>
  <c r="AG6" i="29"/>
  <c r="AH6" i="29"/>
  <c r="AI6" i="29"/>
  <c r="AJ6" i="29"/>
  <c r="AK6" i="29"/>
  <c r="K6" i="29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K6" i="28"/>
  <c r="K6" i="28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AF6" i="27"/>
  <c r="AG6" i="27"/>
  <c r="AH6" i="27"/>
  <c r="AI6" i="27"/>
  <c r="AJ6" i="27"/>
  <c r="AK6" i="27"/>
  <c r="F37" i="32"/>
  <c r="F38" i="32"/>
  <c r="F39" i="32"/>
  <c r="I39" i="32"/>
  <c r="F36" i="32"/>
  <c r="F31" i="32"/>
  <c r="F32" i="32"/>
  <c r="F33" i="32"/>
  <c r="F30" i="32"/>
  <c r="F25" i="32"/>
  <c r="F26" i="32"/>
  <c r="F24" i="32"/>
  <c r="AT45" i="33"/>
  <c r="AT40" i="33"/>
  <c r="AG33" i="33"/>
  <c r="AS33" i="33"/>
  <c r="Z33" i="33"/>
  <c r="S33" i="33"/>
  <c r="L33" i="33"/>
  <c r="AN33" i="33"/>
  <c r="AT31" i="33"/>
  <c r="AT26" i="33"/>
  <c r="AG19" i="33"/>
  <c r="AS19" i="33"/>
  <c r="Z19" i="33"/>
  <c r="S19" i="33"/>
  <c r="L19" i="33"/>
  <c r="AN19" i="33"/>
  <c r="F27" i="32"/>
  <c r="I27" i="32"/>
  <c r="AT17" i="33"/>
  <c r="AT12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X6" i="33"/>
  <c r="Y6" i="33"/>
  <c r="Z6" i="33"/>
  <c r="AA6" i="33"/>
  <c r="AB6" i="33"/>
  <c r="AC6" i="33"/>
  <c r="AD6" i="33"/>
  <c r="AE6" i="33"/>
  <c r="AF6" i="33"/>
  <c r="AG6" i="33"/>
  <c r="AH6" i="33"/>
  <c r="AI6" i="33"/>
  <c r="AJ6" i="33"/>
  <c r="AK6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AD20" i="33"/>
  <c r="AE20" i="33"/>
  <c r="AF20" i="33"/>
  <c r="AG20" i="33"/>
  <c r="AH20" i="33"/>
  <c r="AI20" i="33"/>
  <c r="AJ20" i="33"/>
  <c r="AK20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Y34" i="33"/>
  <c r="Z34" i="33"/>
  <c r="AA34" i="33"/>
  <c r="AB34" i="33"/>
  <c r="AC34" i="33"/>
  <c r="AD34" i="33"/>
  <c r="AE34" i="33"/>
  <c r="AF34" i="33"/>
  <c r="AG34" i="33"/>
  <c r="AH34" i="33"/>
  <c r="AI34" i="33"/>
  <c r="AJ34" i="33"/>
  <c r="AK34" i="33"/>
  <c r="AN5" i="33"/>
  <c r="AG5" i="33"/>
  <c r="AS5" i="33"/>
  <c r="Z5" i="33"/>
  <c r="S5" i="33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AD6" i="24"/>
  <c r="AE6" i="24"/>
  <c r="AF6" i="24"/>
  <c r="AG6" i="24"/>
  <c r="AH6" i="24"/>
  <c r="AI6" i="24"/>
  <c r="AJ6" i="24"/>
  <c r="AK6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V20" i="24"/>
  <c r="W20" i="24"/>
  <c r="X20" i="24"/>
  <c r="Y20" i="24"/>
  <c r="Z20" i="24"/>
  <c r="AA20" i="24"/>
  <c r="AB20" i="24"/>
  <c r="AC20" i="24"/>
  <c r="AD20" i="24"/>
  <c r="AE20" i="24"/>
  <c r="AF20" i="24"/>
  <c r="AG20" i="24"/>
  <c r="AH20" i="24"/>
  <c r="AI20" i="24"/>
  <c r="AJ20" i="24"/>
  <c r="AK20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AH34" i="24"/>
  <c r="AI34" i="24"/>
  <c r="AJ34" i="24"/>
  <c r="AK34" i="24"/>
  <c r="F19" i="32"/>
  <c r="AC39" i="32"/>
  <c r="I33" i="32"/>
  <c r="AC30" i="32"/>
  <c r="R30" i="32"/>
  <c r="AC24" i="32"/>
  <c r="AC21" i="32"/>
  <c r="AC12" i="32"/>
  <c r="AC7" i="32"/>
  <c r="AC37" i="32"/>
  <c r="AC36" i="32"/>
  <c r="AT40" i="30"/>
  <c r="AG33" i="30"/>
  <c r="AS33" i="30"/>
  <c r="Z33" i="30"/>
  <c r="S33" i="30"/>
  <c r="L33" i="30"/>
  <c r="AN33" i="30"/>
  <c r="AC33" i="32"/>
  <c r="AC31" i="32"/>
  <c r="AT26" i="30"/>
  <c r="AG19" i="30"/>
  <c r="AS19" i="30"/>
  <c r="Z19" i="30"/>
  <c r="S19" i="30"/>
  <c r="L19" i="30"/>
  <c r="AN19" i="30"/>
  <c r="AC27" i="32"/>
  <c r="AC25" i="32"/>
  <c r="AN5" i="30"/>
  <c r="AG5" i="30"/>
  <c r="AS5" i="30"/>
  <c r="Z5" i="30"/>
  <c r="S5" i="30"/>
  <c r="AC19" i="32"/>
  <c r="AT40" i="29"/>
  <c r="AG33" i="29"/>
  <c r="AS33" i="29"/>
  <c r="Z33" i="29"/>
  <c r="S33" i="29"/>
  <c r="L33" i="29"/>
  <c r="AN33" i="29"/>
  <c r="AC15" i="32"/>
  <c r="AC13" i="32"/>
  <c r="AC14" i="32"/>
  <c r="AF15" i="32"/>
  <c r="AT26" i="29"/>
  <c r="AG19" i="29"/>
  <c r="AS19" i="29"/>
  <c r="Z19" i="29"/>
  <c r="S19" i="29"/>
  <c r="L19" i="29"/>
  <c r="AN19" i="29"/>
  <c r="AC6" i="32"/>
  <c r="AT12" i="29"/>
  <c r="AN5" i="29"/>
  <c r="AG5" i="29"/>
  <c r="AS5" i="29"/>
  <c r="Z5" i="29"/>
  <c r="S5" i="29"/>
  <c r="R39" i="32"/>
  <c r="U39" i="32"/>
  <c r="R37" i="32"/>
  <c r="R36" i="32"/>
  <c r="AG33" i="28"/>
  <c r="AS33" i="28"/>
  <c r="Z33" i="28"/>
  <c r="S33" i="28"/>
  <c r="L33" i="28"/>
  <c r="AN33" i="28"/>
  <c r="R33" i="32"/>
  <c r="R31" i="32"/>
  <c r="R32" i="32"/>
  <c r="U33" i="32"/>
  <c r="AT26" i="28"/>
  <c r="AG19" i="28"/>
  <c r="AS19" i="28"/>
  <c r="Z19" i="28"/>
  <c r="S19" i="28"/>
  <c r="L19" i="28"/>
  <c r="AN19" i="28"/>
  <c r="R25" i="32"/>
  <c r="R24" i="32"/>
  <c r="R26" i="32"/>
  <c r="U27" i="32"/>
  <c r="AN5" i="28"/>
  <c r="AG5" i="28"/>
  <c r="AS5" i="28"/>
  <c r="Z5" i="28"/>
  <c r="S5" i="28"/>
  <c r="R21" i="32"/>
  <c r="R19" i="32"/>
  <c r="R18" i="32"/>
  <c r="AT40" i="27"/>
  <c r="AG33" i="27"/>
  <c r="AS33" i="27"/>
  <c r="Z33" i="27"/>
  <c r="S33" i="27"/>
  <c r="L33" i="27"/>
  <c r="AN33" i="27"/>
  <c r="R15" i="32"/>
  <c r="R13" i="32"/>
  <c r="R12" i="32"/>
  <c r="AT26" i="27"/>
  <c r="AG19" i="27"/>
  <c r="AS19" i="27"/>
  <c r="Z19" i="27"/>
  <c r="S19" i="27"/>
  <c r="L19" i="27"/>
  <c r="AN19" i="27"/>
  <c r="R9" i="32"/>
  <c r="U9" i="32"/>
  <c r="R7" i="32"/>
  <c r="R6" i="32"/>
  <c r="R8" i="32"/>
  <c r="AT12" i="27"/>
  <c r="AN5" i="27"/>
  <c r="AG5" i="27"/>
  <c r="AS5" i="27"/>
  <c r="Z5" i="27"/>
  <c r="S5" i="27"/>
  <c r="AG33" i="24"/>
  <c r="Z33" i="24"/>
  <c r="S33" i="24"/>
  <c r="L33" i="24"/>
  <c r="AS5" i="24"/>
  <c r="AN5" i="24"/>
  <c r="AG19" i="24"/>
  <c r="Z19" i="24"/>
  <c r="S19" i="24"/>
  <c r="L19" i="24"/>
  <c r="AN19" i="24"/>
  <c r="AG5" i="24"/>
  <c r="Z5" i="24"/>
  <c r="S5" i="24"/>
  <c r="F21" i="32"/>
  <c r="I21" i="32"/>
  <c r="F18" i="32"/>
  <c r="AS33" i="24"/>
  <c r="AN33" i="24"/>
  <c r="AQ31" i="24"/>
  <c r="F15" i="32"/>
  <c r="I15" i="32"/>
  <c r="F13" i="32"/>
  <c r="F12" i="32"/>
  <c r="AQ26" i="24"/>
  <c r="AQ25" i="24"/>
  <c r="AT26" i="24"/>
  <c r="AS19" i="24"/>
  <c r="AQ17" i="24"/>
  <c r="F9" i="32"/>
  <c r="F7" i="32"/>
  <c r="AQ39" i="24"/>
  <c r="AT40" i="24"/>
  <c r="AQ44" i="24"/>
  <c r="AT45" i="24"/>
  <c r="AQ30" i="24"/>
  <c r="F14" i="32"/>
  <c r="F20" i="32"/>
  <c r="AT12" i="30"/>
  <c r="R27" i="32"/>
  <c r="AT12" i="28"/>
  <c r="AC38" i="32"/>
  <c r="AF39" i="32"/>
  <c r="AT45" i="30"/>
  <c r="AC32" i="32"/>
  <c r="AF33" i="32"/>
  <c r="AT31" i="30"/>
  <c r="AC26" i="32"/>
  <c r="AF27" i="32"/>
  <c r="AT17" i="30"/>
  <c r="AC20" i="32"/>
  <c r="AF21" i="32"/>
  <c r="AC18" i="32"/>
  <c r="AT31" i="29"/>
  <c r="R38" i="32"/>
  <c r="AT45" i="28"/>
  <c r="AT17" i="28"/>
  <c r="R14" i="32"/>
  <c r="U15" i="32"/>
  <c r="AT31" i="27"/>
  <c r="AT17" i="27"/>
  <c r="AC8" i="32"/>
  <c r="AT17" i="29"/>
  <c r="R20" i="32"/>
  <c r="U21" i="32"/>
  <c r="AC9" i="32"/>
  <c r="AF9" i="32"/>
  <c r="AT31" i="28"/>
  <c r="AQ16" i="24"/>
  <c r="F8" i="32"/>
  <c r="AI2" i="30"/>
  <c r="X2" i="28"/>
  <c r="F3" i="33"/>
  <c r="AN7" i="32"/>
  <c r="AN6" i="32"/>
  <c r="AN8" i="32"/>
  <c r="AI2" i="33"/>
  <c r="F3" i="28"/>
  <c r="F3" i="27"/>
  <c r="F3" i="29"/>
  <c r="F2" i="33"/>
  <c r="F2" i="27"/>
  <c r="F2" i="29"/>
  <c r="F2" i="28"/>
  <c r="AT31" i="24"/>
  <c r="I9" i="32"/>
  <c r="AN9" i="32"/>
  <c r="AQ9" i="32"/>
  <c r="AT17" i="24"/>
  <c r="AQ2" i="27" l="1"/>
  <c r="AQ2" i="30"/>
  <c r="AQ2" i="33"/>
  <c r="AQ2" i="28"/>
</calcChain>
</file>

<file path=xl/sharedStrings.xml><?xml version="1.0" encoding="utf-8"?>
<sst xmlns="http://schemas.openxmlformats.org/spreadsheetml/2006/main" count="1292" uniqueCount="73">
  <si>
    <t>日</t>
    <rPh sb="0" eb="1">
      <t>ニチ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</si>
  <si>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</si>
  <si>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</si>
  <si>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特記事項</t>
    <rPh sb="0" eb="2">
      <t>トッキ</t>
    </rPh>
    <rPh sb="2" eb="4">
      <t>ジコウ</t>
    </rPh>
    <phoneticPr fontId="1"/>
  </si>
  <si>
    <t>工期</t>
    <rPh sb="0" eb="2">
      <t>コウキ</t>
    </rPh>
    <phoneticPr fontId="1"/>
  </si>
  <si>
    <t>工事名</t>
    <rPh sb="0" eb="2">
      <t>コウジ</t>
    </rPh>
    <rPh sb="2" eb="3">
      <t>メイ</t>
    </rPh>
    <phoneticPr fontId="1"/>
  </si>
  <si>
    <t>：</t>
    <phoneticPr fontId="1"/>
  </si>
  <si>
    <t>工事場所</t>
    <rPh sb="0" eb="2">
      <t>コウジ</t>
    </rPh>
    <rPh sb="2" eb="4">
      <t>バショ</t>
    </rPh>
    <phoneticPr fontId="1"/>
  </si>
  <si>
    <t>第</t>
    <rPh sb="0" eb="1">
      <t>ダイ</t>
    </rPh>
    <phoneticPr fontId="1"/>
  </si>
  <si>
    <t>週</t>
    <rPh sb="0" eb="1">
      <t>シュウ</t>
    </rPh>
    <phoneticPr fontId="1"/>
  </si>
  <si>
    <t>日</t>
    <rPh sb="0" eb="1">
      <t>ヒ</t>
    </rPh>
    <phoneticPr fontId="1"/>
  </si>
  <si>
    <t>第</t>
    <rPh sb="0" eb="1">
      <t>ダイ</t>
    </rPh>
    <phoneticPr fontId="2"/>
  </si>
  <si>
    <t>週</t>
    <rPh sb="0" eb="1">
      <t>シュウ</t>
    </rPh>
    <phoneticPr fontId="2"/>
  </si>
  <si>
    <t>～</t>
    <phoneticPr fontId="2"/>
  </si>
  <si>
    <t>＜確認事項＞</t>
    <rPh sb="1" eb="3">
      <t>カクニン</t>
    </rPh>
    <rPh sb="3" eb="5">
      <t>ジコウ</t>
    </rPh>
    <phoneticPr fontId="2"/>
  </si>
  <si>
    <t>期間日数計</t>
    <rPh sb="0" eb="2">
      <t>キカン</t>
    </rPh>
    <rPh sb="2" eb="4">
      <t>ニッスウ</t>
    </rPh>
    <rPh sb="4" eb="5">
      <t>ケイ</t>
    </rPh>
    <phoneticPr fontId="1"/>
  </si>
  <si>
    <t>閉所日数計</t>
    <rPh sb="0" eb="2">
      <t>ヘイショ</t>
    </rPh>
    <rPh sb="2" eb="4">
      <t>ニッスウ</t>
    </rPh>
    <rPh sb="4" eb="5">
      <t>ケイ</t>
    </rPh>
    <phoneticPr fontId="1"/>
  </si>
  <si>
    <t>【発注者指定型】</t>
    <rPh sb="1" eb="4">
      <t>ハッチュウシャ</t>
    </rPh>
    <rPh sb="4" eb="6">
      <t>シテイ</t>
    </rPh>
    <rPh sb="6" eb="7">
      <t>ガタ</t>
    </rPh>
    <phoneticPr fontId="2"/>
  </si>
  <si>
    <t>【受注者希望型】</t>
    <rPh sb="1" eb="4">
      <t>ジュチュウシャ</t>
    </rPh>
    <rPh sb="4" eb="6">
      <t>キボウ</t>
    </rPh>
    <rPh sb="6" eb="7">
      <t>カタ</t>
    </rPh>
    <phoneticPr fontId="2"/>
  </si>
  <si>
    <t>閉所率</t>
    <rPh sb="0" eb="2">
      <t>ヘイショ</t>
    </rPh>
    <rPh sb="2" eb="3">
      <t>リツ</t>
    </rPh>
    <phoneticPr fontId="2"/>
  </si>
  <si>
    <t>％</t>
    <phoneticPr fontId="2"/>
  </si>
  <si>
    <t>№</t>
    <phoneticPr fontId="2"/>
  </si>
  <si>
    <t>～</t>
  </si>
  <si>
    <t>◎対象期間全体</t>
    <rPh sb="1" eb="3">
      <t>タイショウ</t>
    </rPh>
    <rPh sb="3" eb="5">
      <t>キカン</t>
    </rPh>
    <rPh sb="5" eb="7">
      <t>ゼンタイ</t>
    </rPh>
    <phoneticPr fontId="3"/>
  </si>
  <si>
    <t>　・閉所率</t>
    <rPh sb="2" eb="4">
      <t>ヘイショ</t>
    </rPh>
    <rPh sb="4" eb="5">
      <t>リツ</t>
    </rPh>
    <phoneticPr fontId="2"/>
  </si>
  <si>
    <t>28.5％以上</t>
    <rPh sb="5" eb="7">
      <t>イジョウ</t>
    </rPh>
    <phoneticPr fontId="2"/>
  </si>
  <si>
    <t>25.0％以上 28.5％未満</t>
    <rPh sb="5" eb="7">
      <t>イジョウ</t>
    </rPh>
    <rPh sb="13" eb="15">
      <t>ミマン</t>
    </rPh>
    <phoneticPr fontId="2"/>
  </si>
  <si>
    <t xml:space="preserve">21.4％以上 25.0％未満 </t>
    <rPh sb="5" eb="7">
      <t>イジョウ</t>
    </rPh>
    <rPh sb="13" eb="15">
      <t>ミマン</t>
    </rPh>
    <phoneticPr fontId="3"/>
  </si>
  <si>
    <t>　・閉所率 25.0％以上28.5%未満</t>
    <rPh sb="2" eb="4">
      <t>ヘイショ</t>
    </rPh>
    <rPh sb="4" eb="5">
      <t>リツ</t>
    </rPh>
    <rPh sb="11" eb="13">
      <t>イジョウ</t>
    </rPh>
    <rPh sb="18" eb="20">
      <t>ミマン</t>
    </rPh>
    <phoneticPr fontId="2"/>
  </si>
  <si>
    <t>　・閉所率 28.5％以上</t>
    <rPh sb="2" eb="4">
      <t>ヘイショ</t>
    </rPh>
    <rPh sb="4" eb="5">
      <t>リツ</t>
    </rPh>
    <rPh sb="11" eb="13">
      <t>イジョウ</t>
    </rPh>
    <phoneticPr fontId="2"/>
  </si>
  <si>
    <t>　・閉所率 21.4％以上25.0%未満</t>
    <rPh sb="2" eb="4">
      <t>ヘイショ</t>
    </rPh>
    <rPh sb="4" eb="5">
      <t>リツ</t>
    </rPh>
    <rPh sb="11" eb="13">
      <t>イジョウ</t>
    </rPh>
    <rPh sb="18" eb="20">
      <t>ミマン</t>
    </rPh>
    <phoneticPr fontId="2"/>
  </si>
  <si>
    <t>　 　→4週8休以上</t>
    <rPh sb="5" eb="6">
      <t>シュウ</t>
    </rPh>
    <rPh sb="7" eb="8">
      <t>ヤス</t>
    </rPh>
    <rPh sb="8" eb="10">
      <t>イジョウ</t>
    </rPh>
    <phoneticPr fontId="2"/>
  </si>
  <si>
    <t>　　 →4週7休以上4週8休未満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2"/>
  </si>
  <si>
    <t>　 　→4週6休以上4週7休未満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2"/>
  </si>
  <si>
    <t>＜閉所率の評価＞</t>
    <rPh sb="1" eb="3">
      <t>ヘイショ</t>
    </rPh>
    <rPh sb="3" eb="4">
      <t>リツ</t>
    </rPh>
    <rPh sb="5" eb="7">
      <t>ヒョウカ</t>
    </rPh>
    <phoneticPr fontId="2"/>
  </si>
  <si>
    <t>休日の計画及び実績</t>
    <rPh sb="0" eb="2">
      <t>キュウジツ</t>
    </rPh>
    <rPh sb="3" eb="5">
      <t>ケイカク</t>
    </rPh>
    <rPh sb="5" eb="6">
      <t>オヨ</t>
    </rPh>
    <rPh sb="7" eb="9">
      <t>ジッセキ</t>
    </rPh>
    <phoneticPr fontId="1"/>
  </si>
  <si>
    <t>　　　→4週8休以上</t>
    <rPh sb="5" eb="6">
      <t>シュウ</t>
    </rPh>
    <rPh sb="7" eb="8">
      <t>ヤス</t>
    </rPh>
    <rPh sb="8" eb="10">
      <t>イジョウ</t>
    </rPh>
    <phoneticPr fontId="3"/>
  </si>
  <si>
    <t>　　　→4週7休以上4週8休未満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3"/>
  </si>
  <si>
    <t>　　　→4週6休以上4週7休未満</t>
    <rPh sb="5" eb="6">
      <t>シュウ</t>
    </rPh>
    <rPh sb="7" eb="8">
      <t>ヤス</t>
    </rPh>
    <rPh sb="8" eb="10">
      <t>イジョウ</t>
    </rPh>
    <rPh sb="11" eb="12">
      <t>シュウ</t>
    </rPh>
    <rPh sb="13" eb="14">
      <t>ヤス</t>
    </rPh>
    <rPh sb="14" eb="16">
      <t>ミマン</t>
    </rPh>
    <phoneticPr fontId="3"/>
  </si>
  <si>
    <t>様式２－２：休日取得実績書【集計表】</t>
    <rPh sb="0" eb="2">
      <t>ヨウシキ</t>
    </rPh>
    <rPh sb="6" eb="8">
      <t>キュウジツ</t>
    </rPh>
    <rPh sb="8" eb="10">
      <t>シュトク</t>
    </rPh>
    <rPh sb="10" eb="12">
      <t>ジッセキ</t>
    </rPh>
    <rPh sb="12" eb="13">
      <t>ショ</t>
    </rPh>
    <rPh sb="14" eb="16">
      <t>シュウケイ</t>
    </rPh>
    <rPh sb="16" eb="17">
      <t>ヒョウ</t>
    </rPh>
    <phoneticPr fontId="1"/>
  </si>
  <si>
    <t>受注者</t>
    <rPh sb="0" eb="3">
      <t>ジュチュウシャ</t>
    </rPh>
    <phoneticPr fontId="2"/>
  </si>
  <si>
    <t>：</t>
    <phoneticPr fontId="2"/>
  </si>
  <si>
    <t>受注者</t>
    <rPh sb="0" eb="3">
      <t>ジュチュウシャ</t>
    </rPh>
    <phoneticPr fontId="3"/>
  </si>
  <si>
    <t>発注者</t>
    <rPh sb="0" eb="3">
      <t>ハッチュウシャ</t>
    </rPh>
    <phoneticPr fontId="3"/>
  </si>
  <si>
    <t>：</t>
    <phoneticPr fontId="3"/>
  </si>
  <si>
    <t>※現場閉所日は現場代理人、監理技術者等の休日と連動するものとする</t>
    <rPh sb="1" eb="3">
      <t>ゲンバ</t>
    </rPh>
    <rPh sb="3" eb="5">
      <t>ヘイショ</t>
    </rPh>
    <rPh sb="5" eb="6">
      <t>ビ</t>
    </rPh>
    <rPh sb="7" eb="9">
      <t>ゲンバ</t>
    </rPh>
    <rPh sb="9" eb="12">
      <t>ダイリニン</t>
    </rPh>
    <rPh sb="13" eb="15">
      <t>カンリ</t>
    </rPh>
    <rPh sb="15" eb="18">
      <t>ギジュツシャ</t>
    </rPh>
    <rPh sb="18" eb="19">
      <t>トウ</t>
    </rPh>
    <rPh sb="20" eb="22">
      <t>キュウジツ</t>
    </rPh>
    <rPh sb="23" eb="25">
      <t>レンドウ</t>
    </rPh>
    <phoneticPr fontId="2"/>
  </si>
  <si>
    <t xml:space="preserve"> 休日取得計画</t>
    <rPh sb="1" eb="3">
      <t>キュウジツ</t>
    </rPh>
    <rPh sb="3" eb="5">
      <t>シュトク</t>
    </rPh>
    <rPh sb="5" eb="7">
      <t>ケイカク</t>
    </rPh>
    <phoneticPr fontId="2"/>
  </si>
  <si>
    <t xml:space="preserve"> 休日取得実績</t>
    <rPh sb="1" eb="3">
      <t>キュウジツ</t>
    </rPh>
    <rPh sb="3" eb="5">
      <t>シュトク</t>
    </rPh>
    <rPh sb="5" eb="7">
      <t>ジッセキ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</si>
  <si>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</si>
  <si>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曜日　</t>
    <rPh sb="0" eb="2">
      <t>ヨウビ</t>
    </rPh>
    <phoneticPr fontId="1"/>
  </si>
  <si>
    <t>日付　</t>
    <rPh sb="0" eb="2">
      <t>ヒヅケ</t>
    </rPh>
    <phoneticPr fontId="1"/>
  </si>
  <si>
    <t>土</t>
    <rPh sb="0" eb="1">
      <t>ド</t>
    </rPh>
    <phoneticPr fontId="6"/>
  </si>
  <si>
    <t>　月→</t>
    <phoneticPr fontId="2"/>
  </si>
  <si>
    <t>様式２：休日取得実績書</t>
    <phoneticPr fontId="6"/>
  </si>
  <si>
    <t>様式１：休日取得計画書</t>
  </si>
  <si>
    <t>様式１：休日取得計画書</t>
    <phoneticPr fontId="6"/>
  </si>
  <si>
    <t>月</t>
    <rPh sb="0" eb="1">
      <t>ゲツ</t>
    </rPh>
    <phoneticPr fontId="6"/>
  </si>
  <si>
    <t>火</t>
    <rPh sb="0" eb="1">
      <t>カ</t>
    </rPh>
    <phoneticPr fontId="6"/>
  </si>
  <si>
    <t>水</t>
    <rPh sb="0" eb="1">
      <t>スイ</t>
    </rPh>
    <phoneticPr fontId="6"/>
  </si>
  <si>
    <t>木</t>
    <rPh sb="0" eb="1">
      <t>モク</t>
    </rPh>
    <phoneticPr fontId="6"/>
  </si>
  <si>
    <t>金</t>
    <rPh sb="0" eb="1">
      <t>キン</t>
    </rPh>
    <phoneticPr fontId="6"/>
  </si>
  <si>
    <t>日</t>
    <rPh sb="0" eb="1">
      <t>ニチ</t>
    </rPh>
    <phoneticPr fontId="6"/>
  </si>
  <si>
    <t>●</t>
    <phoneticPr fontId="6"/>
  </si>
  <si>
    <t>■</t>
    <phoneticPr fontId="6"/>
  </si>
  <si>
    <t>－</t>
    <phoneticPr fontId="6"/>
  </si>
  <si>
    <t>R○.○.○～R○.○.○</t>
    <phoneticPr fontId="6"/>
  </si>
  <si>
    <t>□</t>
    <phoneticPr fontId="6"/>
  </si>
  <si>
    <t>通常閉所日□</t>
    <rPh sb="0" eb="2">
      <t>ツウジョウ</t>
    </rPh>
    <rPh sb="2" eb="4">
      <t>ヘイショ</t>
    </rPh>
    <rPh sb="4" eb="5">
      <t>ヒ</t>
    </rPh>
    <phoneticPr fontId="1"/>
  </si>
  <si>
    <t>振替閉所日■</t>
    <rPh sb="0" eb="2">
      <t>フリカエ</t>
    </rPh>
    <rPh sb="2" eb="4">
      <t>ヘイショ</t>
    </rPh>
    <rPh sb="4" eb="5">
      <t>ヒ</t>
    </rPh>
    <phoneticPr fontId="1"/>
  </si>
  <si>
    <t>閉所日　□</t>
    <rPh sb="0" eb="2">
      <t>ヘイショ</t>
    </rPh>
    <rPh sb="2" eb="3">
      <t>ヒ</t>
    </rPh>
    <phoneticPr fontId="1"/>
  </si>
  <si>
    <t>閉所日　■</t>
    <rPh sb="0" eb="2">
      <t>ヘイショ</t>
    </rPh>
    <rPh sb="2" eb="3">
      <t>ヒ</t>
    </rPh>
    <phoneticPr fontId="1"/>
  </si>
  <si>
    <t>凡例　：　閉所日（□：通常　■：振替等） 、 振替作業日（●）：　、　祝日・夏休・年末年始休・工場製作のみ期間等（－）</t>
    <rPh sb="0" eb="2">
      <t>ハンレイ</t>
    </rPh>
    <rPh sb="23" eb="25">
      <t>フリカエ</t>
    </rPh>
    <rPh sb="25" eb="28">
      <t>サギョウビ</t>
    </rPh>
    <rPh sb="35" eb="37">
      <t>シュクジツ</t>
    </rPh>
    <rPh sb="38" eb="40">
      <t>ナツヤス</t>
    </rPh>
    <rPh sb="41" eb="43">
      <t>ネンマツ</t>
    </rPh>
    <rPh sb="43" eb="45">
      <t>ネンシ</t>
    </rPh>
    <rPh sb="45" eb="46">
      <t>ヤス</t>
    </rPh>
    <rPh sb="47" eb="49">
      <t>コウジョウ</t>
    </rPh>
    <rPh sb="49" eb="51">
      <t>セイサク</t>
    </rPh>
    <rPh sb="53" eb="55">
      <t>キカン</t>
    </rPh>
    <rPh sb="55" eb="56">
      <t>トウ</t>
    </rPh>
    <phoneticPr fontId="1"/>
  </si>
  <si>
    <t>加須市</t>
    <rPh sb="0" eb="3">
      <t>カゾシ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</si>
</sst>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aaa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dotted">
        <color indexed="64"/>
      </top>
      <bottom/>
      <diagonal/>
    </border>
    <border>
      <left style="thin">
        <color theme="1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rgb="FFFF0000"/>
      </right>
      <top style="thick">
        <color indexed="64"/>
      </top>
      <bottom/>
      <diagonal/>
    </border>
    <border>
      <left style="thin">
        <color theme="1"/>
      </left>
      <right style="thin">
        <color indexed="64"/>
      </right>
      <top style="thick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ck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ck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8" fillId="0" borderId="4" xfId="0" quotePrefix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6" xfId="0" applyBorder="1">
      <alignment vertical="center"/>
    </xf>
    <xf numFmtId="0" fontId="8" fillId="0" borderId="5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quotePrefix="1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16" xfId="0" applyFont="1" applyBorder="1">
      <alignment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20" xfId="0" quotePrefix="1" applyFont="1" applyFill="1" applyBorder="1" applyAlignment="1">
      <alignment horizontal="center" vertical="center"/>
    </xf>
    <xf numFmtId="0" fontId="8" fillId="0" borderId="21" xfId="0" quotePrefix="1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17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0" fillId="0" borderId="17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22" xfId="0" applyFon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2" xfId="0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3" borderId="24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left" vertical="center"/>
    </xf>
    <xf numFmtId="0" fontId="12" fillId="0" borderId="12" xfId="0" quotePrefix="1" applyFont="1" applyFill="1" applyBorder="1" applyAlignment="1">
      <alignment horizontal="center" vertical="center"/>
    </xf>
    <xf numFmtId="0" fontId="8" fillId="0" borderId="25" xfId="0" quotePrefix="1" applyFont="1" applyFill="1" applyBorder="1" applyAlignment="1">
      <alignment horizontal="center" vertical="center"/>
    </xf>
    <xf numFmtId="0" fontId="12" fillId="0" borderId="19" xfId="0" quotePrefix="1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7" fontId="0" fillId="0" borderId="0" xfId="0" applyNumberFormat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2" xfId="0" applyFill="1" applyBorder="1" applyAlignment="1">
      <alignment vertical="center"/>
    </xf>
    <xf numFmtId="177" fontId="0" fillId="0" borderId="26" xfId="0" applyNumberFormat="1" applyFont="1" applyFill="1" applyBorder="1" applyAlignment="1">
      <alignment horizontal="center" vertical="center"/>
    </xf>
    <xf numFmtId="0" fontId="12" fillId="0" borderId="18" xfId="0" quotePrefix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2" fillId="0" borderId="20" xfId="0" quotePrefix="1" applyFont="1" applyFill="1" applyBorder="1" applyAlignment="1">
      <alignment horizontal="center" vertical="center"/>
    </xf>
    <xf numFmtId="0" fontId="8" fillId="0" borderId="21" xfId="0" quotePrefix="1" applyFont="1" applyFill="1" applyBorder="1" applyAlignment="1">
      <alignment horizontal="center" vertical="center"/>
    </xf>
    <xf numFmtId="177" fontId="0" fillId="0" borderId="26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177" fontId="0" fillId="0" borderId="3" xfId="0" applyNumberForma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2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5" borderId="0" xfId="0" applyFill="1" applyAlignment="1">
      <alignment horizontal="left" vertical="center" shrinkToFit="1"/>
    </xf>
    <xf numFmtId="0" fontId="0" fillId="2" borderId="0" xfId="0" applyFill="1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37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43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12" fillId="0" borderId="38" xfId="0" applyFont="1" applyFill="1" applyBorder="1" applyAlignment="1">
      <alignment horizontal="center" vertical="top" wrapText="1"/>
    </xf>
    <xf numFmtId="0" fontId="12" fillId="0" borderId="55" xfId="0" applyFont="1" applyFill="1" applyBorder="1" applyAlignment="1">
      <alignment horizontal="center" vertical="top" wrapText="1"/>
    </xf>
    <xf numFmtId="0" fontId="12" fillId="0" borderId="56" xfId="0" applyFont="1" applyFill="1" applyBorder="1" applyAlignment="1">
      <alignment horizontal="center" vertical="top" wrapText="1"/>
    </xf>
    <xf numFmtId="0" fontId="12" fillId="0" borderId="57" xfId="0" applyFont="1" applyFill="1" applyBorder="1" applyAlignment="1">
      <alignment horizontal="center" vertical="top" wrapText="1"/>
    </xf>
    <xf numFmtId="0" fontId="0" fillId="0" borderId="41" xfId="0" applyFill="1" applyBorder="1" applyAlignment="1">
      <alignment horizontal="center" vertical="top" wrapText="1"/>
    </xf>
    <xf numFmtId="0" fontId="0" fillId="0" borderId="42" xfId="0" applyFill="1" applyBorder="1" applyAlignment="1">
      <alignment horizontal="center" vertical="top" wrapText="1"/>
    </xf>
    <xf numFmtId="0" fontId="0" fillId="0" borderId="43" xfId="0" applyFill="1" applyBorder="1" applyAlignment="1">
      <alignment horizontal="center" vertical="top" wrapText="1"/>
    </xf>
    <xf numFmtId="0" fontId="0" fillId="0" borderId="41" xfId="0" quotePrefix="1" applyFill="1" applyBorder="1" applyAlignment="1">
      <alignment horizontal="center" vertical="top" wrapText="1"/>
    </xf>
    <xf numFmtId="0" fontId="0" fillId="0" borderId="42" xfId="0" quotePrefix="1" applyFill="1" applyBorder="1" applyAlignment="1">
      <alignment horizontal="center" vertical="top" wrapText="1"/>
    </xf>
    <xf numFmtId="0" fontId="0" fillId="0" borderId="43" xfId="0" quotePrefix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36" xfId="0" applyFill="1" applyBorder="1" applyAlignment="1">
      <alignment horizontal="center" vertical="top" wrapText="1"/>
    </xf>
    <xf numFmtId="0" fontId="0" fillId="0" borderId="38" xfId="0" applyFill="1" applyBorder="1" applyAlignment="1">
      <alignment horizontal="center" vertical="top" wrapText="1"/>
    </xf>
    <xf numFmtId="0" fontId="0" fillId="0" borderId="58" xfId="0" applyFill="1" applyBorder="1" applyAlignment="1">
      <alignment horizontal="center" vertical="top" wrapText="1"/>
    </xf>
    <xf numFmtId="0" fontId="0" fillId="0" borderId="59" xfId="0" applyFill="1" applyBorder="1" applyAlignment="1">
      <alignment horizontal="center" vertical="top" wrapText="1"/>
    </xf>
    <xf numFmtId="0" fontId="0" fillId="0" borderId="60" xfId="0" applyFill="1" applyBorder="1" applyAlignment="1">
      <alignment horizontal="center" vertical="top" wrapText="1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top" wrapText="1"/>
    </xf>
    <xf numFmtId="0" fontId="8" fillId="0" borderId="42" xfId="0" applyFont="1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center" vertical="top" wrapText="1"/>
    </xf>
    <xf numFmtId="0" fontId="0" fillId="0" borderId="44" xfId="0" applyFill="1" applyBorder="1" applyAlignment="1">
      <alignment horizontal="center" vertical="top" wrapText="1"/>
    </xf>
    <xf numFmtId="0" fontId="0" fillId="0" borderId="45" xfId="0" applyFill="1" applyBorder="1" applyAlignment="1">
      <alignment horizontal="center" vertical="top" wrapText="1"/>
    </xf>
    <xf numFmtId="0" fontId="0" fillId="0" borderId="46" xfId="0" applyFill="1" applyBorder="1" applyAlignment="1">
      <alignment horizontal="center" vertical="top" wrapText="1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176" fontId="14" fillId="3" borderId="38" xfId="1" applyNumberFormat="1" applyFont="1" applyFill="1" applyBorder="1" applyAlignment="1">
      <alignment horizontal="right" vertical="center"/>
    </xf>
    <xf numFmtId="176" fontId="14" fillId="3" borderId="39" xfId="1" applyNumberFormat="1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176" fontId="11" fillId="4" borderId="38" xfId="1" applyNumberFormat="1" applyFont="1" applyFill="1" applyBorder="1" applyAlignment="1">
      <alignment horizontal="right" vertical="center"/>
    </xf>
    <xf numFmtId="176" fontId="11" fillId="4" borderId="39" xfId="1" applyNumberFormat="1" applyFont="1" applyFill="1" applyBorder="1" applyAlignment="1">
      <alignment horizontal="right" vertical="center"/>
    </xf>
    <xf numFmtId="0" fontId="8" fillId="0" borderId="41" xfId="0" quotePrefix="1" applyFont="1" applyFill="1" applyBorder="1" applyAlignment="1">
      <alignment horizontal="center" vertical="top" wrapText="1"/>
    </xf>
    <xf numFmtId="0" fontId="8" fillId="0" borderId="42" xfId="0" quotePrefix="1" applyFont="1" applyFill="1" applyBorder="1" applyAlignment="1">
      <alignment horizontal="center" vertical="top" wrapText="1"/>
    </xf>
    <xf numFmtId="0" fontId="8" fillId="0" borderId="43" xfId="0" quotePrefix="1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37" xfId="0" applyFill="1" applyBorder="1" applyAlignment="1">
      <alignment horizontal="center" vertical="top" wrapText="1"/>
    </xf>
    <xf numFmtId="0" fontId="0" fillId="0" borderId="40" xfId="0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37" xfId="0" applyFont="1" applyFill="1" applyBorder="1" applyAlignment="1">
      <alignment horizontal="center" vertical="top" wrapText="1"/>
    </xf>
    <xf numFmtId="0" fontId="8" fillId="0" borderId="40" xfId="0" applyFont="1" applyFill="1" applyBorder="1" applyAlignment="1">
      <alignment horizontal="center" vertical="top" wrapText="1"/>
    </xf>
    <xf numFmtId="0" fontId="0" fillId="0" borderId="64" xfId="0" applyFill="1" applyBorder="1" applyAlignment="1">
      <alignment horizontal="center" vertical="top" wrapText="1"/>
    </xf>
    <xf numFmtId="0" fontId="0" fillId="0" borderId="65" xfId="0" applyFill="1" applyBorder="1" applyAlignment="1">
      <alignment horizontal="center" vertical="top" wrapText="1"/>
    </xf>
    <xf numFmtId="0" fontId="0" fillId="0" borderId="66" xfId="0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5" borderId="0" xfId="0" applyFont="1" applyFill="1" applyAlignment="1">
      <alignment horizontal="left" vertical="center" shrinkToFit="1"/>
    </xf>
    <xf numFmtId="0" fontId="0" fillId="5" borderId="0" xfId="0" applyFont="1" applyFill="1" applyAlignment="1">
      <alignment horizontal="right" vertical="center" shrinkToFit="1"/>
    </xf>
    <xf numFmtId="0" fontId="11" fillId="0" borderId="12" xfId="0" applyFont="1" applyBorder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right" vertical="center" shrinkToFit="1"/>
    </xf>
    <xf numFmtId="0" fontId="12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8" xfId="0" quotePrefix="1" applyFont="1" applyFill="1" applyBorder="1" applyAlignment="1">
      <alignment horizontal="center" vertical="top" wrapText="1"/>
    </xf>
    <xf numFmtId="0" fontId="8" fillId="0" borderId="37" xfId="0" quotePrefix="1" applyFont="1" applyFill="1" applyBorder="1" applyAlignment="1">
      <alignment horizontal="center" vertical="top" wrapText="1"/>
    </xf>
    <xf numFmtId="0" fontId="8" fillId="0" borderId="40" xfId="0" quotePrefix="1" applyFont="1" applyFill="1" applyBorder="1" applyAlignment="1">
      <alignment horizontal="center" vertical="top" wrapText="1"/>
    </xf>
    <xf numFmtId="0" fontId="0" fillId="0" borderId="67" xfId="0" applyFill="1" applyBorder="1" applyAlignment="1">
      <alignment horizontal="center" vertical="top" wrapText="1"/>
    </xf>
    <xf numFmtId="0" fontId="0" fillId="0" borderId="68" xfId="0" applyFill="1" applyBorder="1" applyAlignment="1">
      <alignment horizontal="center" vertical="top" wrapText="1"/>
    </xf>
    <xf numFmtId="0" fontId="0" fillId="0" borderId="69" xfId="0" applyFill="1" applyBorder="1" applyAlignment="1">
      <alignment horizontal="center" vertical="top" wrapText="1"/>
    </xf>
    <xf numFmtId="0" fontId="12" fillId="0" borderId="70" xfId="0" applyFont="1" applyFill="1" applyBorder="1" applyAlignment="1">
      <alignment horizontal="center" vertical="top" wrapText="1"/>
    </xf>
    <xf numFmtId="0" fontId="12" fillId="0" borderId="71" xfId="0" applyFont="1" applyFill="1" applyBorder="1" applyAlignment="1">
      <alignment horizontal="center" vertical="top" wrapText="1"/>
    </xf>
    <xf numFmtId="0" fontId="12" fillId="0" borderId="7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Fill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3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60324</xdr:rowOff>
    </xdr:from>
    <xdr:to>
      <xdr:col>46</xdr:col>
      <xdr:colOff>88900</xdr:colOff>
      <xdr:row>33</xdr:row>
      <xdr:rowOff>127000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A4B6513A-4C81-493F-B6BF-3CBE6CB45629}"/>
            </a:ext>
          </a:extLst>
        </xdr:cNvPr>
        <xdr:cNvSpPr/>
      </xdr:nvSpPr>
      <xdr:spPr>
        <a:xfrm>
          <a:off x="7886700" y="4543424"/>
          <a:ext cx="2286000" cy="1676401"/>
        </a:xfrm>
        <a:prstGeom prst="borderCallout2">
          <a:avLst>
            <a:gd name="adj1" fmla="val 7420"/>
            <a:gd name="adj2" fmla="val -633"/>
            <a:gd name="adj3" fmla="val 7611"/>
            <a:gd name="adj4" fmla="val -12857"/>
            <a:gd name="adj5" fmla="val -157160"/>
            <a:gd name="adj6" fmla="val -5390"/>
          </a:avLst>
        </a:prstGeom>
        <a:solidFill>
          <a:srgbClr val="FFFF99"/>
        </a:solidFill>
        <a:ln w="12700">
          <a:solidFill>
            <a:schemeClr val="tx1"/>
          </a:solidFill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chemeClr val="tx1"/>
              </a:solidFill>
            </a:rPr>
            <a:t>・４週８休の履行実績の評価は、現場施工期間全体における４週８休の達成状況で判断する。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solidFill>
                <a:schemeClr val="tx1"/>
              </a:solidFill>
            </a:rPr>
            <a:t>・なお、休日の取得に当たっては、労働基準法の規定（使用者は毎週少なくとも１回の休日を与えなければならない等）に留意すること。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149225</xdr:colOff>
      <xdr:row>3</xdr:row>
      <xdr:rowOff>98424</xdr:rowOff>
    </xdr:from>
    <xdr:to>
      <xdr:col>45</xdr:col>
      <xdr:colOff>69859</xdr:colOff>
      <xdr:row>9</xdr:row>
      <xdr:rowOff>79374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62E3347-9AAE-470A-9E34-096868FE5BD0}"/>
            </a:ext>
          </a:extLst>
        </xdr:cNvPr>
        <xdr:cNvSpPr/>
      </xdr:nvSpPr>
      <xdr:spPr>
        <a:xfrm>
          <a:off x="7610475" y="866774"/>
          <a:ext cx="2324100" cy="10382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tabSelected="1" view="pageBreakPreview" zoomScaleNormal="100" zoomScaleSheetLayoutView="100" workbookViewId="0">
      <selection sqref="A1:L1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200" t="s">
        <v>54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1</v>
      </c>
      <c r="AX1" t="s">
        <v>55</v>
      </c>
      <c r="BB1" s="83" t="s">
        <v>56</v>
      </c>
      <c r="BC1" t="s">
        <v>66</v>
      </c>
    </row>
    <row r="2" spans="1:60" ht="15.95" customHeight="1" x14ac:dyDescent="0.15">
      <c r="A2" s="1"/>
      <c r="B2" s="105" t="s">
        <v>5</v>
      </c>
      <c r="C2" s="105"/>
      <c r="D2" s="105"/>
      <c r="E2" s="71" t="s">
        <v>41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06" t="s">
        <v>4</v>
      </c>
      <c r="V2" s="106"/>
      <c r="W2" s="71" t="s">
        <v>6</v>
      </c>
      <c r="X2" s="201" t="s">
        <v>65</v>
      </c>
      <c r="Y2" s="201"/>
      <c r="Z2" s="201"/>
      <c r="AA2" s="201"/>
      <c r="AB2" s="201"/>
      <c r="AC2" s="201"/>
      <c r="AD2" s="201"/>
      <c r="AE2" s="107" t="s">
        <v>40</v>
      </c>
      <c r="AF2" s="107"/>
      <c r="AG2" s="107"/>
      <c r="AH2" s="71" t="s">
        <v>41</v>
      </c>
      <c r="AI2" s="201"/>
      <c r="AJ2" s="201"/>
      <c r="AK2" s="201"/>
      <c r="AL2" s="201"/>
      <c r="AM2" s="201"/>
      <c r="AN2" s="201"/>
      <c r="AO2" s="201"/>
      <c r="AP2" s="201"/>
      <c r="AQ2" s="202" t="s">
        <v>72</v>
      </c>
      <c r="AR2" s="202"/>
      <c r="AS2" s="202"/>
      <c r="AT2" s="202"/>
      <c r="AU2" s="202"/>
      <c r="AV2" s="202"/>
      <c r="AW2" s="64"/>
      <c r="AX2" t="s">
        <v>53</v>
      </c>
      <c r="BB2" s="83" t="s">
        <v>57</v>
      </c>
      <c r="BC2" t="s">
        <v>63</v>
      </c>
    </row>
    <row r="3" spans="1:60" ht="15.95" customHeight="1" x14ac:dyDescent="0.15">
      <c r="B3" s="107" t="s">
        <v>7</v>
      </c>
      <c r="C3" s="107"/>
      <c r="D3" s="107"/>
      <c r="E3" s="71" t="s">
        <v>41</v>
      </c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58</v>
      </c>
      <c r="BC3" t="s">
        <v>62</v>
      </c>
    </row>
    <row r="4" spans="1:60" ht="15.95" customHeight="1" x14ac:dyDescent="0.1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5.95" customHeight="1" x14ac:dyDescent="0.15">
      <c r="A5" s="108"/>
      <c r="B5" s="109"/>
      <c r="C5" s="109"/>
      <c r="D5" s="109"/>
      <c r="E5" s="109"/>
      <c r="F5" s="109"/>
      <c r="G5" s="109"/>
      <c r="H5" s="109"/>
      <c r="I5" s="110"/>
      <c r="J5" s="9"/>
      <c r="K5" s="9" t="s">
        <v>8</v>
      </c>
      <c r="L5" s="111">
        <v>1</v>
      </c>
      <c r="M5" s="111"/>
      <c r="N5" s="111"/>
      <c r="O5" s="9" t="s">
        <v>9</v>
      </c>
      <c r="P5" s="9"/>
      <c r="Q5" s="89"/>
      <c r="R5" s="9" t="s">
        <v>8</v>
      </c>
      <c r="S5" s="111">
        <f>L5+1</f>
        <v>2</v>
      </c>
      <c r="T5" s="111"/>
      <c r="U5" s="111"/>
      <c r="V5" s="9" t="s">
        <v>9</v>
      </c>
      <c r="W5" s="58"/>
      <c r="X5" s="9"/>
      <c r="Y5" s="9" t="s">
        <v>8</v>
      </c>
      <c r="Z5" s="111">
        <f>L5+2</f>
        <v>3</v>
      </c>
      <c r="AA5" s="111"/>
      <c r="AB5" s="111"/>
      <c r="AC5" s="9" t="s">
        <v>9</v>
      </c>
      <c r="AD5" s="9"/>
      <c r="AE5" s="89"/>
      <c r="AF5" s="9" t="s">
        <v>8</v>
      </c>
      <c r="AG5" s="111">
        <f>L5+3</f>
        <v>4</v>
      </c>
      <c r="AH5" s="111"/>
      <c r="AI5" s="111"/>
      <c r="AJ5" s="9" t="s">
        <v>9</v>
      </c>
      <c r="AK5" s="58"/>
      <c r="AL5" s="4"/>
      <c r="AM5" s="23" t="s">
        <v>11</v>
      </c>
      <c r="AN5" s="113">
        <f>L5</f>
        <v>1</v>
      </c>
      <c r="AO5" s="113"/>
      <c r="AP5" s="70" t="s">
        <v>12</v>
      </c>
      <c r="AQ5" s="11" t="s">
        <v>13</v>
      </c>
      <c r="AR5" s="23" t="s">
        <v>11</v>
      </c>
      <c r="AS5" s="113">
        <f>AG5</f>
        <v>4</v>
      </c>
      <c r="AT5" s="113"/>
      <c r="AU5" s="10" t="s">
        <v>12</v>
      </c>
      <c r="AV5" s="10"/>
      <c r="AW5" s="3"/>
      <c r="AX5" s="3"/>
      <c r="BB5" s="83" t="s">
        <v>60</v>
      </c>
    </row>
    <row r="6" spans="1:60" ht="15.95" customHeight="1" x14ac:dyDescent="0.15">
      <c r="A6" s="108" t="s">
        <v>49</v>
      </c>
      <c r="B6" s="109"/>
      <c r="C6" s="109"/>
      <c r="D6" s="109"/>
      <c r="E6" s="109"/>
      <c r="F6" s="109"/>
      <c r="G6" s="109"/>
      <c r="H6" s="109"/>
      <c r="I6" s="110"/>
      <c r="J6" s="101"/>
      <c r="K6" s="102" t="b">
        <f>IF(J6="月","火",IF(J6="火","水",IF(J6="水","木",IF(J6="木","金",IF(J6="金","土",IF(J6="土","日",IF(J6="日","月")))))))</f>
        <v>0</v>
      </c>
      <c r="L6" s="102" t="b">
        <f t="shared" ref="L6:AK6" si="0">IF(K6="月","火",IF(K6="火","水",IF(K6="水","木",IF(K6="木","金",IF(K6="金","土",IF(K6="土","日",IF(K6="日","月")))))))</f>
        <v>0</v>
      </c>
      <c r="M6" s="102" t="b">
        <f t="shared" si="0"/>
        <v>0</v>
      </c>
      <c r="N6" s="102" t="b">
        <f t="shared" si="0"/>
        <v>0</v>
      </c>
      <c r="O6" s="102" t="b">
        <f t="shared" si="0"/>
        <v>0</v>
      </c>
      <c r="P6" s="103" t="b">
        <f t="shared" si="0"/>
        <v>0</v>
      </c>
      <c r="Q6" s="104" t="b">
        <f t="shared" si="0"/>
        <v>0</v>
      </c>
      <c r="R6" s="102" t="b">
        <f t="shared" si="0"/>
        <v>0</v>
      </c>
      <c r="S6" s="102" t="b">
        <f t="shared" si="0"/>
        <v>0</v>
      </c>
      <c r="T6" s="102" t="b">
        <f t="shared" si="0"/>
        <v>0</v>
      </c>
      <c r="U6" s="102" t="b">
        <f t="shared" si="0"/>
        <v>0</v>
      </c>
      <c r="V6" s="102" t="b">
        <f t="shared" si="0"/>
        <v>0</v>
      </c>
      <c r="W6" s="102" t="b">
        <f t="shared" si="0"/>
        <v>0</v>
      </c>
      <c r="X6" s="102" t="b">
        <f t="shared" si="0"/>
        <v>0</v>
      </c>
      <c r="Y6" s="102" t="b">
        <f t="shared" si="0"/>
        <v>0</v>
      </c>
      <c r="Z6" s="102" t="b">
        <f t="shared" si="0"/>
        <v>0</v>
      </c>
      <c r="AA6" s="102" t="b">
        <f t="shared" si="0"/>
        <v>0</v>
      </c>
      <c r="AB6" s="102" t="b">
        <f t="shared" si="0"/>
        <v>0</v>
      </c>
      <c r="AC6" s="102" t="b">
        <f t="shared" si="0"/>
        <v>0</v>
      </c>
      <c r="AD6" s="103" t="b">
        <f t="shared" si="0"/>
        <v>0</v>
      </c>
      <c r="AE6" s="104" t="b">
        <f t="shared" si="0"/>
        <v>0</v>
      </c>
      <c r="AF6" s="102" t="b">
        <f t="shared" si="0"/>
        <v>0</v>
      </c>
      <c r="AG6" s="102" t="b">
        <f t="shared" si="0"/>
        <v>0</v>
      </c>
      <c r="AH6" s="102" t="b">
        <f t="shared" si="0"/>
        <v>0</v>
      </c>
      <c r="AI6" s="102" t="b">
        <f t="shared" si="0"/>
        <v>0</v>
      </c>
      <c r="AJ6" s="102" t="b">
        <f t="shared" si="0"/>
        <v>0</v>
      </c>
      <c r="AK6" s="102" t="b">
        <f t="shared" si="0"/>
        <v>0</v>
      </c>
      <c r="AL6" s="4"/>
      <c r="AM6" s="113" t="s">
        <v>14</v>
      </c>
      <c r="AN6" s="113"/>
      <c r="AO6" s="113"/>
      <c r="AP6" s="113"/>
      <c r="AQ6" s="113"/>
      <c r="AR6" s="113"/>
      <c r="AS6" s="113"/>
      <c r="AT6" s="113"/>
      <c r="AU6" s="113"/>
      <c r="AV6" s="113"/>
      <c r="AW6" s="3"/>
      <c r="AX6" s="10"/>
      <c r="BB6" s="83" t="s">
        <v>51</v>
      </c>
    </row>
    <row r="7" spans="1:60" ht="15.95" customHeight="1" thickBot="1" x14ac:dyDescent="0.2">
      <c r="A7" s="114" t="s">
        <v>50</v>
      </c>
      <c r="B7" s="115"/>
      <c r="C7" s="115"/>
      <c r="D7" s="115"/>
      <c r="E7" s="115"/>
      <c r="F7" s="115"/>
      <c r="G7" s="115"/>
      <c r="H7" s="115"/>
      <c r="I7" s="11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5.95" customHeight="1" thickTop="1" x14ac:dyDescent="0.15">
      <c r="A8" s="117" t="s">
        <v>35</v>
      </c>
      <c r="B8" s="120" t="s">
        <v>48</v>
      </c>
      <c r="C8" s="121"/>
      <c r="D8" s="121"/>
      <c r="E8" s="121"/>
      <c r="F8" s="121"/>
      <c r="G8" s="122"/>
      <c r="H8" s="126" t="s">
        <v>1</v>
      </c>
      <c r="I8" s="127"/>
      <c r="J8" s="84"/>
      <c r="K8" s="55"/>
      <c r="L8" s="46"/>
      <c r="M8" s="48"/>
      <c r="N8" s="48"/>
      <c r="O8" s="48"/>
      <c r="P8" s="56"/>
      <c r="Q8" s="91"/>
      <c r="R8" s="55"/>
      <c r="S8" s="92"/>
      <c r="T8" s="91"/>
      <c r="U8" s="91"/>
      <c r="V8" s="91"/>
      <c r="W8" s="91"/>
      <c r="X8" s="78"/>
      <c r="Y8" s="55"/>
      <c r="Z8" s="46"/>
      <c r="AA8" s="48"/>
      <c r="AB8" s="46"/>
      <c r="AC8" s="46"/>
      <c r="AD8" s="95"/>
      <c r="AE8" s="92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B8" s="83"/>
      <c r="BF8" s="17"/>
      <c r="BG8" s="17"/>
      <c r="BH8" s="17"/>
    </row>
    <row r="9" spans="1:60" ht="15.95" customHeight="1" x14ac:dyDescent="0.15">
      <c r="A9" s="118"/>
      <c r="B9" s="123"/>
      <c r="C9" s="124"/>
      <c r="D9" s="124"/>
      <c r="E9" s="124"/>
      <c r="F9" s="124"/>
      <c r="G9" s="125"/>
      <c r="H9" s="128" t="s">
        <v>2</v>
      </c>
      <c r="I9" s="129"/>
      <c r="J9" s="85"/>
      <c r="K9" s="40"/>
      <c r="L9" s="18"/>
      <c r="M9" s="37"/>
      <c r="N9" s="37"/>
      <c r="O9" s="37"/>
      <c r="P9" s="57"/>
      <c r="Q9" s="93"/>
      <c r="R9" s="40"/>
      <c r="S9" s="94"/>
      <c r="T9" s="93"/>
      <c r="U9" s="93"/>
      <c r="V9" s="93"/>
      <c r="W9" s="93"/>
      <c r="X9" s="79"/>
      <c r="Y9" s="40"/>
      <c r="Z9" s="18"/>
      <c r="AA9" s="37"/>
      <c r="AB9" s="18"/>
      <c r="AC9" s="18"/>
      <c r="AD9" s="96"/>
      <c r="AE9" s="94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30">
        <f>COUNTIF(J8:AK8,"□")</f>
        <v>0</v>
      </c>
      <c r="AR9" s="131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5.95" customHeight="1" thickBot="1" x14ac:dyDescent="0.2">
      <c r="A10" s="118"/>
      <c r="B10" s="132" t="s">
        <v>3</v>
      </c>
      <c r="C10" s="133"/>
      <c r="D10" s="133"/>
      <c r="E10" s="133"/>
      <c r="F10" s="133"/>
      <c r="G10" s="133"/>
      <c r="H10" s="133"/>
      <c r="I10" s="134"/>
      <c r="J10" s="141"/>
      <c r="K10" s="144"/>
      <c r="L10" s="144"/>
      <c r="M10" s="144"/>
      <c r="N10" s="144"/>
      <c r="O10" s="144"/>
      <c r="P10" s="147"/>
      <c r="Q10" s="144"/>
      <c r="R10" s="144"/>
      <c r="S10" s="144"/>
      <c r="T10" s="144"/>
      <c r="U10" s="144"/>
      <c r="V10" s="144"/>
      <c r="W10" s="144"/>
      <c r="X10" s="150"/>
      <c r="Y10" s="144"/>
      <c r="Z10" s="153"/>
      <c r="AA10" s="156"/>
      <c r="AB10" s="153"/>
      <c r="AC10" s="153"/>
      <c r="AD10" s="159"/>
      <c r="AE10" s="162"/>
      <c r="AF10" s="165"/>
      <c r="AG10" s="153"/>
      <c r="AH10" s="153"/>
      <c r="AI10" s="153"/>
      <c r="AJ10" s="168"/>
      <c r="AK10" s="171"/>
      <c r="AL10" s="39"/>
      <c r="AM10" s="60" t="s">
        <v>68</v>
      </c>
      <c r="AN10" s="61"/>
      <c r="AO10" s="61"/>
      <c r="AP10" s="62"/>
      <c r="AQ10" s="174">
        <f>COUNTIF(J8:AK8,"■")</f>
        <v>0</v>
      </c>
      <c r="AR10" s="175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5.95" customHeight="1" thickTop="1" x14ac:dyDescent="0.15">
      <c r="A11" s="118"/>
      <c r="B11" s="135"/>
      <c r="C11" s="136"/>
      <c r="D11" s="136"/>
      <c r="E11" s="136"/>
      <c r="F11" s="136"/>
      <c r="G11" s="136"/>
      <c r="H11" s="136"/>
      <c r="I11" s="137"/>
      <c r="J11" s="142"/>
      <c r="K11" s="145"/>
      <c r="L11" s="145"/>
      <c r="M11" s="145"/>
      <c r="N11" s="145"/>
      <c r="O11" s="145"/>
      <c r="P11" s="148"/>
      <c r="Q11" s="145"/>
      <c r="R11" s="145"/>
      <c r="S11" s="145"/>
      <c r="T11" s="145"/>
      <c r="U11" s="145"/>
      <c r="V11" s="145"/>
      <c r="W11" s="145"/>
      <c r="X11" s="151"/>
      <c r="Y11" s="145"/>
      <c r="Z11" s="154"/>
      <c r="AA11" s="157"/>
      <c r="AB11" s="154"/>
      <c r="AC11" s="154"/>
      <c r="AD11" s="160"/>
      <c r="AE11" s="163"/>
      <c r="AF11" s="166"/>
      <c r="AG11" s="154"/>
      <c r="AH11" s="154"/>
      <c r="AI11" s="154"/>
      <c r="AJ11" s="169"/>
      <c r="AK11" s="172"/>
      <c r="AL11" s="39"/>
      <c r="AM11" s="28" t="s">
        <v>16</v>
      </c>
      <c r="AN11" s="29"/>
      <c r="AO11" s="29"/>
      <c r="AP11" s="30"/>
      <c r="AQ11" s="176">
        <f>SUM(AQ9:AR10)</f>
        <v>0</v>
      </c>
      <c r="AR11" s="177"/>
      <c r="AS11" s="31" t="s">
        <v>10</v>
      </c>
      <c r="AT11" s="178" t="s">
        <v>19</v>
      </c>
      <c r="AU11" s="179"/>
      <c r="AV11" s="180"/>
      <c r="AW11" s="17"/>
      <c r="AX11" s="17"/>
      <c r="BC11" s="5"/>
      <c r="BD11" s="5"/>
      <c r="BE11" s="5"/>
      <c r="BF11" s="17"/>
      <c r="BG11" s="17"/>
      <c r="BH11" s="17"/>
    </row>
    <row r="12" spans="1:60" ht="15.95" customHeight="1" thickBot="1" x14ac:dyDescent="0.2">
      <c r="A12" s="118"/>
      <c r="B12" s="135"/>
      <c r="C12" s="136"/>
      <c r="D12" s="136"/>
      <c r="E12" s="136"/>
      <c r="F12" s="136"/>
      <c r="G12" s="136"/>
      <c r="H12" s="136"/>
      <c r="I12" s="137"/>
      <c r="J12" s="142"/>
      <c r="K12" s="145"/>
      <c r="L12" s="145"/>
      <c r="M12" s="145"/>
      <c r="N12" s="145"/>
      <c r="O12" s="145"/>
      <c r="P12" s="148"/>
      <c r="Q12" s="145"/>
      <c r="R12" s="145"/>
      <c r="S12" s="145"/>
      <c r="T12" s="145"/>
      <c r="U12" s="145"/>
      <c r="V12" s="145"/>
      <c r="W12" s="145"/>
      <c r="X12" s="151"/>
      <c r="Y12" s="145"/>
      <c r="Z12" s="154"/>
      <c r="AA12" s="157"/>
      <c r="AB12" s="154"/>
      <c r="AC12" s="154"/>
      <c r="AD12" s="160"/>
      <c r="AE12" s="163"/>
      <c r="AF12" s="166"/>
      <c r="AG12" s="154"/>
      <c r="AH12" s="154"/>
      <c r="AI12" s="154"/>
      <c r="AJ12" s="169"/>
      <c r="AK12" s="172"/>
      <c r="AL12" s="39"/>
      <c r="AM12" s="33" t="s">
        <v>15</v>
      </c>
      <c r="AN12" s="34"/>
      <c r="AO12" s="34"/>
      <c r="AP12" s="35"/>
      <c r="AQ12" s="174">
        <f>COUNT(J7:AK7)</f>
        <v>0</v>
      </c>
      <c r="AR12" s="175"/>
      <c r="AS12" s="36" t="s">
        <v>10</v>
      </c>
      <c r="AT12" s="181" t="e">
        <f>(AQ11/AQ12)*100</f>
        <v>#DIV/0!</v>
      </c>
      <c r="AU12" s="182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5.95" customHeight="1" thickTop="1" x14ac:dyDescent="0.15">
      <c r="A13" s="118"/>
      <c r="B13" s="135"/>
      <c r="C13" s="136"/>
      <c r="D13" s="136"/>
      <c r="E13" s="136"/>
      <c r="F13" s="136"/>
      <c r="G13" s="136"/>
      <c r="H13" s="136"/>
      <c r="I13" s="137"/>
      <c r="J13" s="142"/>
      <c r="K13" s="145"/>
      <c r="L13" s="145"/>
      <c r="M13" s="145"/>
      <c r="N13" s="145"/>
      <c r="O13" s="145"/>
      <c r="P13" s="148"/>
      <c r="Q13" s="145"/>
      <c r="R13" s="145"/>
      <c r="S13" s="145"/>
      <c r="T13" s="145"/>
      <c r="U13" s="145"/>
      <c r="V13" s="145"/>
      <c r="W13" s="145"/>
      <c r="X13" s="151"/>
      <c r="Y13" s="145"/>
      <c r="Z13" s="154"/>
      <c r="AA13" s="157"/>
      <c r="AB13" s="154"/>
      <c r="AC13" s="154"/>
      <c r="AD13" s="160"/>
      <c r="AE13" s="163"/>
      <c r="AF13" s="166"/>
      <c r="AG13" s="154"/>
      <c r="AH13" s="154"/>
      <c r="AI13" s="154"/>
      <c r="AJ13" s="169"/>
      <c r="AK13" s="17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5.95" customHeight="1" x14ac:dyDescent="0.15">
      <c r="A14" s="118"/>
      <c r="B14" s="135"/>
      <c r="C14" s="136"/>
      <c r="D14" s="136"/>
      <c r="E14" s="136"/>
      <c r="F14" s="136"/>
      <c r="G14" s="136"/>
      <c r="H14" s="136"/>
      <c r="I14" s="137"/>
      <c r="J14" s="142"/>
      <c r="K14" s="145"/>
      <c r="L14" s="145"/>
      <c r="M14" s="145"/>
      <c r="N14" s="145"/>
      <c r="O14" s="145"/>
      <c r="P14" s="148"/>
      <c r="Q14" s="145"/>
      <c r="R14" s="145"/>
      <c r="S14" s="145"/>
      <c r="T14" s="145"/>
      <c r="U14" s="145"/>
      <c r="V14" s="145"/>
      <c r="W14" s="145"/>
      <c r="X14" s="151"/>
      <c r="Y14" s="145"/>
      <c r="Z14" s="154"/>
      <c r="AA14" s="157"/>
      <c r="AB14" s="154"/>
      <c r="AC14" s="154"/>
      <c r="AD14" s="160"/>
      <c r="AE14" s="163"/>
      <c r="AF14" s="166"/>
      <c r="AG14" s="154"/>
      <c r="AH14" s="154"/>
      <c r="AI14" s="154"/>
      <c r="AJ14" s="169"/>
      <c r="AK14" s="172"/>
      <c r="AL14" s="39"/>
      <c r="AM14" s="12" t="s">
        <v>67</v>
      </c>
      <c r="AN14" s="13"/>
      <c r="AO14" s="13"/>
      <c r="AP14" s="14"/>
      <c r="AQ14" s="130">
        <f>COUNTIF(J9:AK9,"□")</f>
        <v>0</v>
      </c>
      <c r="AR14" s="131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5.95" customHeight="1" thickBot="1" x14ac:dyDescent="0.2">
      <c r="A15" s="118"/>
      <c r="B15" s="135"/>
      <c r="C15" s="136"/>
      <c r="D15" s="136"/>
      <c r="E15" s="136"/>
      <c r="F15" s="136"/>
      <c r="G15" s="136"/>
      <c r="H15" s="136"/>
      <c r="I15" s="137"/>
      <c r="J15" s="142"/>
      <c r="K15" s="145"/>
      <c r="L15" s="145"/>
      <c r="M15" s="145"/>
      <c r="N15" s="145"/>
      <c r="O15" s="145"/>
      <c r="P15" s="148"/>
      <c r="Q15" s="145"/>
      <c r="R15" s="145"/>
      <c r="S15" s="145"/>
      <c r="T15" s="145"/>
      <c r="U15" s="145"/>
      <c r="V15" s="145"/>
      <c r="W15" s="145"/>
      <c r="X15" s="151"/>
      <c r="Y15" s="145"/>
      <c r="Z15" s="154"/>
      <c r="AA15" s="157"/>
      <c r="AB15" s="154"/>
      <c r="AC15" s="154"/>
      <c r="AD15" s="160"/>
      <c r="AE15" s="163"/>
      <c r="AF15" s="166"/>
      <c r="AG15" s="154"/>
      <c r="AH15" s="154"/>
      <c r="AI15" s="154"/>
      <c r="AJ15" s="169"/>
      <c r="AK15" s="172"/>
      <c r="AL15" s="39"/>
      <c r="AM15" s="24" t="s">
        <v>68</v>
      </c>
      <c r="AN15" s="25"/>
      <c r="AO15" s="25"/>
      <c r="AP15" s="26"/>
      <c r="AQ15" s="174">
        <f>COUNTIF(J9:AK9,"■")</f>
        <v>0</v>
      </c>
      <c r="AR15" s="175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5.95" customHeight="1" thickTop="1" x14ac:dyDescent="0.15">
      <c r="A16" s="118"/>
      <c r="B16" s="135"/>
      <c r="C16" s="136"/>
      <c r="D16" s="136"/>
      <c r="E16" s="136"/>
      <c r="F16" s="136"/>
      <c r="G16" s="136"/>
      <c r="H16" s="136"/>
      <c r="I16" s="137"/>
      <c r="J16" s="142"/>
      <c r="K16" s="145"/>
      <c r="L16" s="145"/>
      <c r="M16" s="145"/>
      <c r="N16" s="145"/>
      <c r="O16" s="145"/>
      <c r="P16" s="148"/>
      <c r="Q16" s="145"/>
      <c r="R16" s="145"/>
      <c r="S16" s="145"/>
      <c r="T16" s="145"/>
      <c r="U16" s="145"/>
      <c r="V16" s="145"/>
      <c r="W16" s="145"/>
      <c r="X16" s="151"/>
      <c r="Y16" s="145"/>
      <c r="Z16" s="154"/>
      <c r="AA16" s="157"/>
      <c r="AB16" s="154"/>
      <c r="AC16" s="154"/>
      <c r="AD16" s="160"/>
      <c r="AE16" s="163"/>
      <c r="AF16" s="166"/>
      <c r="AG16" s="154"/>
      <c r="AH16" s="154"/>
      <c r="AI16" s="154"/>
      <c r="AJ16" s="169"/>
      <c r="AK16" s="172"/>
      <c r="AL16" s="39"/>
      <c r="AM16" s="28" t="s">
        <v>16</v>
      </c>
      <c r="AN16" s="29"/>
      <c r="AO16" s="29"/>
      <c r="AP16" s="30"/>
      <c r="AQ16" s="176">
        <f>SUM(AQ14:AR15)</f>
        <v>0</v>
      </c>
      <c r="AR16" s="177"/>
      <c r="AS16" s="31" t="s">
        <v>10</v>
      </c>
      <c r="AT16" s="183" t="s">
        <v>19</v>
      </c>
      <c r="AU16" s="184"/>
      <c r="AV16" s="185"/>
      <c r="AW16" s="17"/>
      <c r="AX16" s="17"/>
    </row>
    <row r="17" spans="1:50" ht="15.95" customHeight="1" thickBot="1" x14ac:dyDescent="0.2">
      <c r="A17" s="119"/>
      <c r="B17" s="138"/>
      <c r="C17" s="139"/>
      <c r="D17" s="139"/>
      <c r="E17" s="139"/>
      <c r="F17" s="139"/>
      <c r="G17" s="139"/>
      <c r="H17" s="139"/>
      <c r="I17" s="140"/>
      <c r="J17" s="143"/>
      <c r="K17" s="146"/>
      <c r="L17" s="146"/>
      <c r="M17" s="146"/>
      <c r="N17" s="146"/>
      <c r="O17" s="146"/>
      <c r="P17" s="149"/>
      <c r="Q17" s="146"/>
      <c r="R17" s="146"/>
      <c r="S17" s="146"/>
      <c r="T17" s="146"/>
      <c r="U17" s="146"/>
      <c r="V17" s="146"/>
      <c r="W17" s="146"/>
      <c r="X17" s="152"/>
      <c r="Y17" s="146"/>
      <c r="Z17" s="155"/>
      <c r="AA17" s="158"/>
      <c r="AB17" s="155"/>
      <c r="AC17" s="155"/>
      <c r="AD17" s="161"/>
      <c r="AE17" s="164"/>
      <c r="AF17" s="167"/>
      <c r="AG17" s="155"/>
      <c r="AH17" s="155"/>
      <c r="AI17" s="155"/>
      <c r="AJ17" s="170"/>
      <c r="AK17" s="173"/>
      <c r="AL17" s="39"/>
      <c r="AM17" s="33" t="s">
        <v>15</v>
      </c>
      <c r="AN17" s="34"/>
      <c r="AO17" s="34"/>
      <c r="AP17" s="35"/>
      <c r="AQ17" s="174">
        <f>COUNT(J7:AK7)</f>
        <v>0</v>
      </c>
      <c r="AR17" s="175"/>
      <c r="AS17" s="36" t="s">
        <v>10</v>
      </c>
      <c r="AT17" s="186" t="e">
        <f>(AQ16/AQ17)*100</f>
        <v>#DIV/0!</v>
      </c>
      <c r="AU17" s="187"/>
      <c r="AV17" s="77" t="s">
        <v>20</v>
      </c>
      <c r="AW17" s="17"/>
      <c r="AX17" s="17"/>
    </row>
    <row r="18" spans="1:50" s="2" customFormat="1" ht="15.95" customHeight="1" thickTop="1" x14ac:dyDescent="0.1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5.95" customHeight="1" x14ac:dyDescent="0.15">
      <c r="A19" s="108"/>
      <c r="B19" s="109"/>
      <c r="C19" s="109"/>
      <c r="D19" s="109"/>
      <c r="E19" s="109"/>
      <c r="F19" s="109"/>
      <c r="G19" s="109"/>
      <c r="H19" s="109"/>
      <c r="I19" s="110"/>
      <c r="J19" s="9"/>
      <c r="K19" s="9" t="s">
        <v>8</v>
      </c>
      <c r="L19" s="111">
        <f>L5+4</f>
        <v>5</v>
      </c>
      <c r="M19" s="111"/>
      <c r="N19" s="111"/>
      <c r="O19" s="9" t="s">
        <v>9</v>
      </c>
      <c r="P19" s="9"/>
      <c r="Q19" s="89"/>
      <c r="R19" s="9" t="s">
        <v>8</v>
      </c>
      <c r="S19" s="111">
        <f>L5+5</f>
        <v>6</v>
      </c>
      <c r="T19" s="111"/>
      <c r="U19" s="111"/>
      <c r="V19" s="9" t="s">
        <v>9</v>
      </c>
      <c r="W19" s="58"/>
      <c r="X19" s="9"/>
      <c r="Y19" s="9" t="s">
        <v>8</v>
      </c>
      <c r="Z19" s="111">
        <f>L5+6</f>
        <v>7</v>
      </c>
      <c r="AA19" s="111"/>
      <c r="AB19" s="111"/>
      <c r="AC19" s="9" t="s">
        <v>9</v>
      </c>
      <c r="AD19" s="9"/>
      <c r="AE19" s="89"/>
      <c r="AF19" s="9" t="s">
        <v>8</v>
      </c>
      <c r="AG19" s="111">
        <f>L5+7</f>
        <v>8</v>
      </c>
      <c r="AH19" s="111"/>
      <c r="AI19" s="111"/>
      <c r="AJ19" s="9" t="s">
        <v>9</v>
      </c>
      <c r="AK19" s="58"/>
      <c r="AL19" s="4"/>
      <c r="AM19" s="23" t="s">
        <v>11</v>
      </c>
      <c r="AN19" s="113">
        <f>L19</f>
        <v>5</v>
      </c>
      <c r="AO19" s="113"/>
      <c r="AP19" s="70" t="s">
        <v>12</v>
      </c>
      <c r="AQ19" s="11" t="s">
        <v>13</v>
      </c>
      <c r="AR19" s="23" t="s">
        <v>11</v>
      </c>
      <c r="AS19" s="113">
        <f>AG19</f>
        <v>8</v>
      </c>
      <c r="AT19" s="113"/>
      <c r="AU19" s="10" t="s">
        <v>12</v>
      </c>
      <c r="AV19" s="10"/>
      <c r="AW19" s="3"/>
    </row>
    <row r="20" spans="1:50" s="2" customFormat="1" ht="15.95" customHeight="1" x14ac:dyDescent="0.15">
      <c r="A20" s="108" t="s">
        <v>49</v>
      </c>
      <c r="B20" s="109"/>
      <c r="C20" s="109"/>
      <c r="D20" s="109"/>
      <c r="E20" s="109"/>
      <c r="F20" s="109"/>
      <c r="G20" s="109"/>
      <c r="H20" s="109"/>
      <c r="I20" s="110"/>
      <c r="J20" s="102" t="b">
        <f>IF(AK6="月","火",IF(AK6="火","水",IF(AK6="水","木",IF(AK6="木","金",IF(AK6="金","土",IF(AK6="土","日",IF(AK6="日","月")))))))</f>
        <v>0</v>
      </c>
      <c r="K20" s="102" t="b">
        <f>IF(J20="月","火",IF(J20="火","水",IF(J20="水","木",IF(J20="木","金",IF(J20="金","土",IF(J20="土","日",IF(J20="日","月")))))))</f>
        <v>0</v>
      </c>
      <c r="L20" s="102" t="b">
        <f t="shared" ref="L20:AK20" si="1">IF(K20="月","火",IF(K20="火","水",IF(K20="水","木",IF(K20="木","金",IF(K20="金","土",IF(K20="土","日",IF(K20="日","月")))))))</f>
        <v>0</v>
      </c>
      <c r="M20" s="102" t="b">
        <f t="shared" si="1"/>
        <v>0</v>
      </c>
      <c r="N20" s="102" t="b">
        <f t="shared" si="1"/>
        <v>0</v>
      </c>
      <c r="O20" s="102" t="b">
        <f t="shared" si="1"/>
        <v>0</v>
      </c>
      <c r="P20" s="103" t="b">
        <f t="shared" si="1"/>
        <v>0</v>
      </c>
      <c r="Q20" s="104" t="b">
        <f t="shared" si="1"/>
        <v>0</v>
      </c>
      <c r="R20" s="102" t="b">
        <f t="shared" si="1"/>
        <v>0</v>
      </c>
      <c r="S20" s="102" t="b">
        <f t="shared" si="1"/>
        <v>0</v>
      </c>
      <c r="T20" s="102" t="b">
        <f t="shared" si="1"/>
        <v>0</v>
      </c>
      <c r="U20" s="102" t="b">
        <f t="shared" si="1"/>
        <v>0</v>
      </c>
      <c r="V20" s="102" t="b">
        <f t="shared" si="1"/>
        <v>0</v>
      </c>
      <c r="W20" s="102" t="b">
        <f t="shared" si="1"/>
        <v>0</v>
      </c>
      <c r="X20" s="102" t="b">
        <f t="shared" si="1"/>
        <v>0</v>
      </c>
      <c r="Y20" s="102" t="b">
        <f t="shared" si="1"/>
        <v>0</v>
      </c>
      <c r="Z20" s="102" t="b">
        <f t="shared" si="1"/>
        <v>0</v>
      </c>
      <c r="AA20" s="102" t="b">
        <f t="shared" si="1"/>
        <v>0</v>
      </c>
      <c r="AB20" s="102" t="b">
        <f t="shared" si="1"/>
        <v>0</v>
      </c>
      <c r="AC20" s="102" t="b">
        <f t="shared" si="1"/>
        <v>0</v>
      </c>
      <c r="AD20" s="103" t="b">
        <f t="shared" si="1"/>
        <v>0</v>
      </c>
      <c r="AE20" s="104" t="b">
        <f t="shared" si="1"/>
        <v>0</v>
      </c>
      <c r="AF20" s="102" t="b">
        <f t="shared" si="1"/>
        <v>0</v>
      </c>
      <c r="AG20" s="102" t="b">
        <f t="shared" si="1"/>
        <v>0</v>
      </c>
      <c r="AH20" s="102" t="b">
        <f t="shared" si="1"/>
        <v>0</v>
      </c>
      <c r="AI20" s="102" t="b">
        <f t="shared" si="1"/>
        <v>0</v>
      </c>
      <c r="AJ20" s="102" t="b">
        <f t="shared" si="1"/>
        <v>0</v>
      </c>
      <c r="AK20" s="102" t="b">
        <f t="shared" si="1"/>
        <v>0</v>
      </c>
      <c r="AL20" s="4"/>
      <c r="AM20" s="113" t="s">
        <v>14</v>
      </c>
      <c r="AN20" s="113"/>
      <c r="AO20" s="113"/>
      <c r="AP20" s="113"/>
      <c r="AQ20" s="113"/>
      <c r="AR20" s="113"/>
      <c r="AS20" s="113"/>
      <c r="AT20" s="113"/>
      <c r="AU20" s="113"/>
      <c r="AV20" s="113"/>
      <c r="AW20" s="3"/>
    </row>
    <row r="21" spans="1:50" s="2" customFormat="1" ht="15.95" customHeight="1" thickBot="1" x14ac:dyDescent="0.2">
      <c r="A21" s="114" t="s">
        <v>50</v>
      </c>
      <c r="B21" s="115"/>
      <c r="C21" s="115"/>
      <c r="D21" s="115"/>
      <c r="E21" s="115"/>
      <c r="F21" s="115"/>
      <c r="G21" s="115"/>
      <c r="H21" s="115"/>
      <c r="I21" s="11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5.95" customHeight="1" thickTop="1" x14ac:dyDescent="0.15">
      <c r="A22" s="117" t="s">
        <v>35</v>
      </c>
      <c r="B22" s="120" t="s">
        <v>48</v>
      </c>
      <c r="C22" s="121"/>
      <c r="D22" s="121"/>
      <c r="E22" s="121"/>
      <c r="F22" s="121"/>
      <c r="G22" s="122"/>
      <c r="H22" s="126" t="s">
        <v>1</v>
      </c>
      <c r="I22" s="127"/>
      <c r="J22" s="84"/>
      <c r="K22" s="55"/>
      <c r="L22" s="46"/>
      <c r="M22" s="48"/>
      <c r="N22" s="48"/>
      <c r="O22" s="48"/>
      <c r="P22" s="97"/>
      <c r="Q22" s="91"/>
      <c r="R22" s="55"/>
      <c r="S22" s="92"/>
      <c r="T22" s="91"/>
      <c r="U22" s="91"/>
      <c r="V22" s="91"/>
      <c r="W22" s="91"/>
      <c r="X22" s="78"/>
      <c r="Y22" s="55"/>
      <c r="Z22" s="46"/>
      <c r="AA22" s="48"/>
      <c r="AB22" s="46"/>
      <c r="AC22" s="46"/>
      <c r="AD22" s="95"/>
      <c r="AE22" s="92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5.95" customHeight="1" x14ac:dyDescent="0.15">
      <c r="A23" s="118"/>
      <c r="B23" s="123"/>
      <c r="C23" s="124"/>
      <c r="D23" s="124"/>
      <c r="E23" s="124"/>
      <c r="F23" s="124"/>
      <c r="G23" s="125"/>
      <c r="H23" s="128" t="s">
        <v>2</v>
      </c>
      <c r="I23" s="129"/>
      <c r="J23" s="85"/>
      <c r="K23" s="40"/>
      <c r="L23" s="18"/>
      <c r="M23" s="37"/>
      <c r="N23" s="37"/>
      <c r="O23" s="37"/>
      <c r="P23" s="98"/>
      <c r="Q23" s="93"/>
      <c r="R23" s="40"/>
      <c r="S23" s="94"/>
      <c r="T23" s="93"/>
      <c r="U23" s="93"/>
      <c r="V23" s="93"/>
      <c r="W23" s="93"/>
      <c r="X23" s="79"/>
      <c r="Y23" s="40"/>
      <c r="Z23" s="18"/>
      <c r="AA23" s="37"/>
      <c r="AB23" s="18"/>
      <c r="AC23" s="18"/>
      <c r="AD23" s="96"/>
      <c r="AE23" s="94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30">
        <f>COUNTIF(J22:AK22,"□")</f>
        <v>0</v>
      </c>
      <c r="AR23" s="131"/>
      <c r="AS23" s="15" t="s">
        <v>0</v>
      </c>
      <c r="AT23" s="17"/>
      <c r="AU23" s="17"/>
      <c r="AV23" s="17"/>
      <c r="AW23" s="17"/>
    </row>
    <row r="24" spans="1:50" s="2" customFormat="1" ht="15.95" customHeight="1" thickBot="1" x14ac:dyDescent="0.2">
      <c r="A24" s="118"/>
      <c r="B24" s="132" t="s">
        <v>3</v>
      </c>
      <c r="C24" s="133"/>
      <c r="D24" s="133"/>
      <c r="E24" s="133"/>
      <c r="F24" s="133"/>
      <c r="G24" s="133"/>
      <c r="H24" s="133"/>
      <c r="I24" s="134"/>
      <c r="J24" s="191"/>
      <c r="K24" s="168"/>
      <c r="L24" s="153"/>
      <c r="M24" s="153"/>
      <c r="N24" s="153"/>
      <c r="O24" s="168"/>
      <c r="P24" s="159"/>
      <c r="Q24" s="168"/>
      <c r="R24" s="168"/>
      <c r="S24" s="153"/>
      <c r="T24" s="153"/>
      <c r="U24" s="153"/>
      <c r="V24" s="153"/>
      <c r="W24" s="153"/>
      <c r="X24" s="194"/>
      <c r="Y24" s="168"/>
      <c r="Z24" s="153"/>
      <c r="AA24" s="188"/>
      <c r="AB24" s="153"/>
      <c r="AC24" s="153"/>
      <c r="AD24" s="159"/>
      <c r="AE24" s="188"/>
      <c r="AF24" s="168"/>
      <c r="AG24" s="168"/>
      <c r="AH24" s="153"/>
      <c r="AI24" s="188"/>
      <c r="AJ24" s="153"/>
      <c r="AK24" s="197"/>
      <c r="AL24" s="39"/>
      <c r="AM24" s="60" t="s">
        <v>68</v>
      </c>
      <c r="AN24" s="61"/>
      <c r="AO24" s="61"/>
      <c r="AP24" s="62"/>
      <c r="AQ24" s="174">
        <f>COUNTIF(J22:AK22,"■")</f>
        <v>0</v>
      </c>
      <c r="AR24" s="175"/>
      <c r="AS24" s="27" t="s">
        <v>0</v>
      </c>
      <c r="AT24" s="17"/>
      <c r="AU24" s="17"/>
      <c r="AV24" s="17"/>
      <c r="AW24" s="17"/>
    </row>
    <row r="25" spans="1:50" s="2" customFormat="1" ht="15.95" customHeight="1" thickTop="1" x14ac:dyDescent="0.15">
      <c r="A25" s="118"/>
      <c r="B25" s="135"/>
      <c r="C25" s="136"/>
      <c r="D25" s="136"/>
      <c r="E25" s="136"/>
      <c r="F25" s="136"/>
      <c r="G25" s="136"/>
      <c r="H25" s="136"/>
      <c r="I25" s="137"/>
      <c r="J25" s="192"/>
      <c r="K25" s="169"/>
      <c r="L25" s="154"/>
      <c r="M25" s="154"/>
      <c r="N25" s="154"/>
      <c r="O25" s="169"/>
      <c r="P25" s="160"/>
      <c r="Q25" s="169"/>
      <c r="R25" s="169"/>
      <c r="S25" s="154"/>
      <c r="T25" s="154"/>
      <c r="U25" s="154"/>
      <c r="V25" s="154"/>
      <c r="W25" s="154"/>
      <c r="X25" s="195"/>
      <c r="Y25" s="169"/>
      <c r="Z25" s="154"/>
      <c r="AA25" s="189"/>
      <c r="AB25" s="154"/>
      <c r="AC25" s="154"/>
      <c r="AD25" s="160"/>
      <c r="AE25" s="189"/>
      <c r="AF25" s="169"/>
      <c r="AG25" s="169"/>
      <c r="AH25" s="154"/>
      <c r="AI25" s="189"/>
      <c r="AJ25" s="154"/>
      <c r="AK25" s="198"/>
      <c r="AL25" s="39"/>
      <c r="AM25" s="28" t="s">
        <v>16</v>
      </c>
      <c r="AN25" s="29"/>
      <c r="AO25" s="29"/>
      <c r="AP25" s="30"/>
      <c r="AQ25" s="176">
        <f>SUM(AQ23:AR24)</f>
        <v>0</v>
      </c>
      <c r="AR25" s="177"/>
      <c r="AS25" s="31" t="s">
        <v>10</v>
      </c>
      <c r="AT25" s="178" t="s">
        <v>19</v>
      </c>
      <c r="AU25" s="179"/>
      <c r="AV25" s="180"/>
      <c r="AW25" s="17"/>
    </row>
    <row r="26" spans="1:50" s="2" customFormat="1" ht="15.95" customHeight="1" thickBot="1" x14ac:dyDescent="0.2">
      <c r="A26" s="118"/>
      <c r="B26" s="135"/>
      <c r="C26" s="136"/>
      <c r="D26" s="136"/>
      <c r="E26" s="136"/>
      <c r="F26" s="136"/>
      <c r="G26" s="136"/>
      <c r="H26" s="136"/>
      <c r="I26" s="137"/>
      <c r="J26" s="192"/>
      <c r="K26" s="169"/>
      <c r="L26" s="154"/>
      <c r="M26" s="154"/>
      <c r="N26" s="154"/>
      <c r="O26" s="169"/>
      <c r="P26" s="160"/>
      <c r="Q26" s="169"/>
      <c r="R26" s="169"/>
      <c r="S26" s="154"/>
      <c r="T26" s="154"/>
      <c r="U26" s="154"/>
      <c r="V26" s="154"/>
      <c r="W26" s="154"/>
      <c r="X26" s="195"/>
      <c r="Y26" s="169"/>
      <c r="Z26" s="154"/>
      <c r="AA26" s="189"/>
      <c r="AB26" s="154"/>
      <c r="AC26" s="154"/>
      <c r="AD26" s="160"/>
      <c r="AE26" s="189"/>
      <c r="AF26" s="169"/>
      <c r="AG26" s="169"/>
      <c r="AH26" s="154"/>
      <c r="AI26" s="189"/>
      <c r="AJ26" s="154"/>
      <c r="AK26" s="198"/>
      <c r="AL26" s="39"/>
      <c r="AM26" s="33" t="s">
        <v>15</v>
      </c>
      <c r="AN26" s="34"/>
      <c r="AO26" s="34"/>
      <c r="AP26" s="35"/>
      <c r="AQ26" s="174">
        <f>COUNT(J21:AK21)</f>
        <v>0</v>
      </c>
      <c r="AR26" s="175"/>
      <c r="AS26" s="36" t="s">
        <v>10</v>
      </c>
      <c r="AT26" s="181" t="e">
        <f>(AQ25/AQ26)*100</f>
        <v>#DIV/0!</v>
      </c>
      <c r="AU26" s="182"/>
      <c r="AV26" s="76" t="s">
        <v>20</v>
      </c>
      <c r="AW26" s="17"/>
    </row>
    <row r="27" spans="1:50" s="2" customFormat="1" ht="18" customHeight="1" thickTop="1" x14ac:dyDescent="0.15">
      <c r="A27" s="118"/>
      <c r="B27" s="135"/>
      <c r="C27" s="136"/>
      <c r="D27" s="136"/>
      <c r="E27" s="136"/>
      <c r="F27" s="136"/>
      <c r="G27" s="136"/>
      <c r="H27" s="136"/>
      <c r="I27" s="137"/>
      <c r="J27" s="192"/>
      <c r="K27" s="169"/>
      <c r="L27" s="154"/>
      <c r="M27" s="154"/>
      <c r="N27" s="154"/>
      <c r="O27" s="169"/>
      <c r="P27" s="160"/>
      <c r="Q27" s="169"/>
      <c r="R27" s="169"/>
      <c r="S27" s="154"/>
      <c r="T27" s="154"/>
      <c r="U27" s="154"/>
      <c r="V27" s="154"/>
      <c r="W27" s="154"/>
      <c r="X27" s="195"/>
      <c r="Y27" s="169"/>
      <c r="Z27" s="154"/>
      <c r="AA27" s="189"/>
      <c r="AB27" s="154"/>
      <c r="AC27" s="154"/>
      <c r="AD27" s="160"/>
      <c r="AE27" s="189"/>
      <c r="AF27" s="169"/>
      <c r="AG27" s="169"/>
      <c r="AH27" s="154"/>
      <c r="AI27" s="189"/>
      <c r="AJ27" s="154"/>
      <c r="AK27" s="198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5.95" customHeight="1" x14ac:dyDescent="0.15">
      <c r="A28" s="118"/>
      <c r="B28" s="135"/>
      <c r="C28" s="136"/>
      <c r="D28" s="136"/>
      <c r="E28" s="136"/>
      <c r="F28" s="136"/>
      <c r="G28" s="136"/>
      <c r="H28" s="136"/>
      <c r="I28" s="137"/>
      <c r="J28" s="192"/>
      <c r="K28" s="169"/>
      <c r="L28" s="154"/>
      <c r="M28" s="154"/>
      <c r="N28" s="154"/>
      <c r="O28" s="169"/>
      <c r="P28" s="160"/>
      <c r="Q28" s="169"/>
      <c r="R28" s="169"/>
      <c r="S28" s="154"/>
      <c r="T28" s="154"/>
      <c r="U28" s="154"/>
      <c r="V28" s="154"/>
      <c r="W28" s="154"/>
      <c r="X28" s="195"/>
      <c r="Y28" s="169"/>
      <c r="Z28" s="154"/>
      <c r="AA28" s="189"/>
      <c r="AB28" s="154"/>
      <c r="AC28" s="154"/>
      <c r="AD28" s="160"/>
      <c r="AE28" s="189"/>
      <c r="AF28" s="169"/>
      <c r="AG28" s="169"/>
      <c r="AH28" s="154"/>
      <c r="AI28" s="189"/>
      <c r="AJ28" s="154"/>
      <c r="AK28" s="198"/>
      <c r="AL28" s="39"/>
      <c r="AM28" s="12" t="s">
        <v>67</v>
      </c>
      <c r="AN28" s="13"/>
      <c r="AO28" s="13"/>
      <c r="AP28" s="14"/>
      <c r="AQ28" s="130">
        <f>COUNTIF(J23:AK23,"□")</f>
        <v>0</v>
      </c>
      <c r="AR28" s="131"/>
      <c r="AS28" s="15" t="s">
        <v>0</v>
      </c>
      <c r="AT28" s="17"/>
      <c r="AU28" s="17"/>
      <c r="AV28" s="17"/>
      <c r="AW28" s="17"/>
    </row>
    <row r="29" spans="1:50" ht="15.95" customHeight="1" thickBot="1" x14ac:dyDescent="0.2">
      <c r="A29" s="118"/>
      <c r="B29" s="135"/>
      <c r="C29" s="136"/>
      <c r="D29" s="136"/>
      <c r="E29" s="136"/>
      <c r="F29" s="136"/>
      <c r="G29" s="136"/>
      <c r="H29" s="136"/>
      <c r="I29" s="137"/>
      <c r="J29" s="192"/>
      <c r="K29" s="169"/>
      <c r="L29" s="154"/>
      <c r="M29" s="154"/>
      <c r="N29" s="154"/>
      <c r="O29" s="169"/>
      <c r="P29" s="160"/>
      <c r="Q29" s="169"/>
      <c r="R29" s="169"/>
      <c r="S29" s="154"/>
      <c r="T29" s="154"/>
      <c r="U29" s="154"/>
      <c r="V29" s="154"/>
      <c r="W29" s="154"/>
      <c r="X29" s="195"/>
      <c r="Y29" s="169"/>
      <c r="Z29" s="154"/>
      <c r="AA29" s="189"/>
      <c r="AB29" s="154"/>
      <c r="AC29" s="154"/>
      <c r="AD29" s="160"/>
      <c r="AE29" s="189"/>
      <c r="AF29" s="169"/>
      <c r="AG29" s="169"/>
      <c r="AH29" s="154"/>
      <c r="AI29" s="189"/>
      <c r="AJ29" s="154"/>
      <c r="AK29" s="198"/>
      <c r="AL29" s="39"/>
      <c r="AM29" s="24" t="s">
        <v>68</v>
      </c>
      <c r="AN29" s="25"/>
      <c r="AO29" s="25"/>
      <c r="AP29" s="26"/>
      <c r="AQ29" s="174">
        <f>COUNTIF(J23:AK23,"■")</f>
        <v>0</v>
      </c>
      <c r="AR29" s="175"/>
      <c r="AS29" s="27" t="s">
        <v>0</v>
      </c>
      <c r="AT29" s="17"/>
      <c r="AU29" s="17"/>
      <c r="AV29" s="17"/>
      <c r="AW29" s="17"/>
    </row>
    <row r="30" spans="1:50" ht="15.95" customHeight="1" thickTop="1" x14ac:dyDescent="0.15">
      <c r="A30" s="118"/>
      <c r="B30" s="135"/>
      <c r="C30" s="136"/>
      <c r="D30" s="136"/>
      <c r="E30" s="136"/>
      <c r="F30" s="136"/>
      <c r="G30" s="136"/>
      <c r="H30" s="136"/>
      <c r="I30" s="137"/>
      <c r="J30" s="192"/>
      <c r="K30" s="169"/>
      <c r="L30" s="154"/>
      <c r="M30" s="154"/>
      <c r="N30" s="154"/>
      <c r="O30" s="169"/>
      <c r="P30" s="160"/>
      <c r="Q30" s="169"/>
      <c r="R30" s="169"/>
      <c r="S30" s="154"/>
      <c r="T30" s="154"/>
      <c r="U30" s="154"/>
      <c r="V30" s="154"/>
      <c r="W30" s="154"/>
      <c r="X30" s="195"/>
      <c r="Y30" s="169"/>
      <c r="Z30" s="154"/>
      <c r="AA30" s="189"/>
      <c r="AB30" s="154"/>
      <c r="AC30" s="154"/>
      <c r="AD30" s="160"/>
      <c r="AE30" s="189"/>
      <c r="AF30" s="169"/>
      <c r="AG30" s="169"/>
      <c r="AH30" s="154"/>
      <c r="AI30" s="189"/>
      <c r="AJ30" s="154"/>
      <c r="AK30" s="198"/>
      <c r="AL30" s="39"/>
      <c r="AM30" s="28" t="s">
        <v>16</v>
      </c>
      <c r="AN30" s="29"/>
      <c r="AO30" s="29"/>
      <c r="AP30" s="30"/>
      <c r="AQ30" s="176">
        <f>SUM(AQ28:AR29)</f>
        <v>0</v>
      </c>
      <c r="AR30" s="177"/>
      <c r="AS30" s="31" t="s">
        <v>10</v>
      </c>
      <c r="AT30" s="183" t="s">
        <v>19</v>
      </c>
      <c r="AU30" s="184"/>
      <c r="AV30" s="185"/>
      <c r="AW30" s="17"/>
    </row>
    <row r="31" spans="1:50" ht="15.95" customHeight="1" thickBot="1" x14ac:dyDescent="0.2">
      <c r="A31" s="119"/>
      <c r="B31" s="138"/>
      <c r="C31" s="139"/>
      <c r="D31" s="139"/>
      <c r="E31" s="139"/>
      <c r="F31" s="139"/>
      <c r="G31" s="139"/>
      <c r="H31" s="139"/>
      <c r="I31" s="140"/>
      <c r="J31" s="193"/>
      <c r="K31" s="170"/>
      <c r="L31" s="155"/>
      <c r="M31" s="155"/>
      <c r="N31" s="155"/>
      <c r="O31" s="170"/>
      <c r="P31" s="161"/>
      <c r="Q31" s="170"/>
      <c r="R31" s="170"/>
      <c r="S31" s="155"/>
      <c r="T31" s="155"/>
      <c r="U31" s="155"/>
      <c r="V31" s="155"/>
      <c r="W31" s="155"/>
      <c r="X31" s="196"/>
      <c r="Y31" s="170"/>
      <c r="Z31" s="155"/>
      <c r="AA31" s="190"/>
      <c r="AB31" s="155"/>
      <c r="AC31" s="155"/>
      <c r="AD31" s="161"/>
      <c r="AE31" s="190"/>
      <c r="AF31" s="170"/>
      <c r="AG31" s="170"/>
      <c r="AH31" s="155"/>
      <c r="AI31" s="190"/>
      <c r="AJ31" s="155"/>
      <c r="AK31" s="199"/>
      <c r="AL31" s="39"/>
      <c r="AM31" s="33" t="s">
        <v>15</v>
      </c>
      <c r="AN31" s="34"/>
      <c r="AO31" s="34"/>
      <c r="AP31" s="35"/>
      <c r="AQ31" s="174">
        <f>COUNT(J21:AK21)</f>
        <v>0</v>
      </c>
      <c r="AR31" s="175"/>
      <c r="AS31" s="36" t="s">
        <v>10</v>
      </c>
      <c r="AT31" s="186" t="e">
        <f>(AQ30/AQ31)*100</f>
        <v>#DIV/0!</v>
      </c>
      <c r="AU31" s="187"/>
      <c r="AV31" s="77" t="s">
        <v>20</v>
      </c>
      <c r="AW31" s="17"/>
    </row>
    <row r="32" spans="1:50" ht="15.95" customHeight="1" thickTop="1" x14ac:dyDescent="0.1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5.95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10"/>
      <c r="J33" s="9"/>
      <c r="K33" s="9" t="s">
        <v>8</v>
      </c>
      <c r="L33" s="111">
        <f>L5+8</f>
        <v>9</v>
      </c>
      <c r="M33" s="111"/>
      <c r="N33" s="111"/>
      <c r="O33" s="9" t="s">
        <v>9</v>
      </c>
      <c r="P33" s="9"/>
      <c r="Q33" s="89"/>
      <c r="R33" s="9" t="s">
        <v>8</v>
      </c>
      <c r="S33" s="111">
        <f>L5+9</f>
        <v>10</v>
      </c>
      <c r="T33" s="111"/>
      <c r="U33" s="111"/>
      <c r="V33" s="9" t="s">
        <v>9</v>
      </c>
      <c r="W33" s="58"/>
      <c r="X33" s="9"/>
      <c r="Y33" s="9" t="s">
        <v>8</v>
      </c>
      <c r="Z33" s="111">
        <f>L5+10</f>
        <v>11</v>
      </c>
      <c r="AA33" s="111"/>
      <c r="AB33" s="111"/>
      <c r="AC33" s="9" t="s">
        <v>9</v>
      </c>
      <c r="AD33" s="9"/>
      <c r="AE33" s="89"/>
      <c r="AF33" s="9" t="s">
        <v>8</v>
      </c>
      <c r="AG33" s="111">
        <f>L5+11</f>
        <v>12</v>
      </c>
      <c r="AH33" s="111"/>
      <c r="AI33" s="111"/>
      <c r="AJ33" s="9" t="s">
        <v>9</v>
      </c>
      <c r="AK33" s="58"/>
      <c r="AL33" s="4"/>
      <c r="AM33" s="23" t="s">
        <v>11</v>
      </c>
      <c r="AN33" s="113">
        <f>L33</f>
        <v>9</v>
      </c>
      <c r="AO33" s="113"/>
      <c r="AP33" s="70" t="s">
        <v>12</v>
      </c>
      <c r="AQ33" s="11" t="s">
        <v>13</v>
      </c>
      <c r="AR33" s="23" t="s">
        <v>11</v>
      </c>
      <c r="AS33" s="113">
        <f>AG33</f>
        <v>12</v>
      </c>
      <c r="AT33" s="113"/>
      <c r="AU33" s="10" t="s">
        <v>12</v>
      </c>
      <c r="AV33" s="10"/>
      <c r="AW33" s="3"/>
    </row>
    <row r="34" spans="1:53" ht="15.95" customHeight="1" x14ac:dyDescent="0.15">
      <c r="A34" s="108" t="s">
        <v>49</v>
      </c>
      <c r="B34" s="109"/>
      <c r="C34" s="109"/>
      <c r="D34" s="109"/>
      <c r="E34" s="109"/>
      <c r="F34" s="109"/>
      <c r="G34" s="109"/>
      <c r="H34" s="109"/>
      <c r="I34" s="110"/>
      <c r="J34" s="102" t="b">
        <f>IF(AK20="月","火",IF(AK20="火","水",IF(AK20="水","木",IF(AK20="木","金",IF(AK20="金","土",IF(AK20="土","日",IF(AK20="日","月")))))))</f>
        <v>0</v>
      </c>
      <c r="K34" s="102" t="b">
        <f>IF(J34="月","火",IF(J34="火","水",IF(J34="水","木",IF(J34="木","金",IF(J34="金","土",IF(J34="土","日",IF(J34="日","月")))))))</f>
        <v>0</v>
      </c>
      <c r="L34" s="102" t="b">
        <f t="shared" ref="L34:AK34" si="2">IF(K34="月","火",IF(K34="火","水",IF(K34="水","木",IF(K34="木","金",IF(K34="金","土",IF(K34="土","日",IF(K34="日","月")))))))</f>
        <v>0</v>
      </c>
      <c r="M34" s="102" t="b">
        <f t="shared" si="2"/>
        <v>0</v>
      </c>
      <c r="N34" s="102" t="b">
        <f t="shared" si="2"/>
        <v>0</v>
      </c>
      <c r="O34" s="102" t="b">
        <f t="shared" si="2"/>
        <v>0</v>
      </c>
      <c r="P34" s="103" t="b">
        <f t="shared" si="2"/>
        <v>0</v>
      </c>
      <c r="Q34" s="104" t="b">
        <f t="shared" si="2"/>
        <v>0</v>
      </c>
      <c r="R34" s="102" t="b">
        <f t="shared" si="2"/>
        <v>0</v>
      </c>
      <c r="S34" s="102" t="b">
        <f t="shared" si="2"/>
        <v>0</v>
      </c>
      <c r="T34" s="102" t="b">
        <f t="shared" si="2"/>
        <v>0</v>
      </c>
      <c r="U34" s="102" t="b">
        <f t="shared" si="2"/>
        <v>0</v>
      </c>
      <c r="V34" s="102" t="b">
        <f t="shared" si="2"/>
        <v>0</v>
      </c>
      <c r="W34" s="102" t="b">
        <f t="shared" si="2"/>
        <v>0</v>
      </c>
      <c r="X34" s="102" t="b">
        <f t="shared" si="2"/>
        <v>0</v>
      </c>
      <c r="Y34" s="102" t="b">
        <f t="shared" si="2"/>
        <v>0</v>
      </c>
      <c r="Z34" s="102" t="b">
        <f t="shared" si="2"/>
        <v>0</v>
      </c>
      <c r="AA34" s="102" t="b">
        <f t="shared" si="2"/>
        <v>0</v>
      </c>
      <c r="AB34" s="102" t="b">
        <f t="shared" si="2"/>
        <v>0</v>
      </c>
      <c r="AC34" s="102" t="b">
        <f t="shared" si="2"/>
        <v>0</v>
      </c>
      <c r="AD34" s="103" t="b">
        <f t="shared" si="2"/>
        <v>0</v>
      </c>
      <c r="AE34" s="104" t="b">
        <f t="shared" si="2"/>
        <v>0</v>
      </c>
      <c r="AF34" s="102" t="b">
        <f t="shared" si="2"/>
        <v>0</v>
      </c>
      <c r="AG34" s="102" t="b">
        <f t="shared" si="2"/>
        <v>0</v>
      </c>
      <c r="AH34" s="102" t="b">
        <f t="shared" si="2"/>
        <v>0</v>
      </c>
      <c r="AI34" s="102" t="b">
        <f t="shared" si="2"/>
        <v>0</v>
      </c>
      <c r="AJ34" s="102" t="b">
        <f t="shared" si="2"/>
        <v>0</v>
      </c>
      <c r="AK34" s="102" t="b">
        <f t="shared" si="2"/>
        <v>0</v>
      </c>
      <c r="AL34" s="4"/>
      <c r="AM34" s="113" t="s">
        <v>14</v>
      </c>
      <c r="AN34" s="113"/>
      <c r="AO34" s="113"/>
      <c r="AP34" s="113"/>
      <c r="AQ34" s="113"/>
      <c r="AR34" s="113"/>
      <c r="AS34" s="113"/>
      <c r="AT34" s="113"/>
      <c r="AU34" s="113"/>
      <c r="AV34" s="113"/>
      <c r="AW34" s="3"/>
    </row>
    <row r="35" spans="1:53" ht="15.95" customHeight="1" thickBot="1" x14ac:dyDescent="0.2">
      <c r="A35" s="114" t="s">
        <v>50</v>
      </c>
      <c r="B35" s="115"/>
      <c r="C35" s="115"/>
      <c r="D35" s="115"/>
      <c r="E35" s="115"/>
      <c r="F35" s="115"/>
      <c r="G35" s="115"/>
      <c r="H35" s="115"/>
      <c r="I35" s="11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5.95" customHeight="1" thickTop="1" x14ac:dyDescent="0.15">
      <c r="A36" s="117" t="s">
        <v>35</v>
      </c>
      <c r="B36" s="120" t="s">
        <v>48</v>
      </c>
      <c r="C36" s="121"/>
      <c r="D36" s="121"/>
      <c r="E36" s="121"/>
      <c r="F36" s="121"/>
      <c r="G36" s="122"/>
      <c r="H36" s="126" t="s">
        <v>1</v>
      </c>
      <c r="I36" s="127"/>
      <c r="J36" s="84"/>
      <c r="K36" s="55"/>
      <c r="L36" s="46"/>
      <c r="M36" s="48"/>
      <c r="N36" s="48"/>
      <c r="O36" s="48"/>
      <c r="P36" s="97"/>
      <c r="Q36" s="91"/>
      <c r="R36" s="55"/>
      <c r="S36" s="92"/>
      <c r="T36" s="91"/>
      <c r="U36" s="91"/>
      <c r="V36" s="91"/>
      <c r="W36" s="91"/>
      <c r="X36" s="78"/>
      <c r="Y36" s="55"/>
      <c r="Z36" s="46"/>
      <c r="AA36" s="48"/>
      <c r="AB36" s="46"/>
      <c r="AC36" s="46"/>
      <c r="AD36" s="95"/>
      <c r="AE36" s="92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5.95" customHeight="1" x14ac:dyDescent="0.15">
      <c r="A37" s="118"/>
      <c r="B37" s="123"/>
      <c r="C37" s="124"/>
      <c r="D37" s="124"/>
      <c r="E37" s="124"/>
      <c r="F37" s="124"/>
      <c r="G37" s="125"/>
      <c r="H37" s="128" t="s">
        <v>2</v>
      </c>
      <c r="I37" s="129"/>
      <c r="J37" s="85"/>
      <c r="K37" s="40"/>
      <c r="L37" s="18"/>
      <c r="M37" s="37"/>
      <c r="N37" s="37"/>
      <c r="O37" s="37"/>
      <c r="P37" s="98"/>
      <c r="Q37" s="93"/>
      <c r="R37" s="40"/>
      <c r="S37" s="94"/>
      <c r="T37" s="93"/>
      <c r="U37" s="93"/>
      <c r="V37" s="93"/>
      <c r="W37" s="93"/>
      <c r="X37" s="79"/>
      <c r="Y37" s="40"/>
      <c r="Z37" s="18"/>
      <c r="AA37" s="37"/>
      <c r="AB37" s="18"/>
      <c r="AC37" s="18"/>
      <c r="AD37" s="96"/>
      <c r="AE37" s="94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30">
        <f>COUNTIF(J36:W36,"□")</f>
        <v>0</v>
      </c>
      <c r="AR37" s="131"/>
      <c r="AS37" s="15" t="s">
        <v>0</v>
      </c>
      <c r="AT37" s="17"/>
      <c r="AU37" s="17"/>
      <c r="AV37" s="17"/>
      <c r="AW37" s="17"/>
    </row>
    <row r="38" spans="1:53" ht="15.95" customHeight="1" thickBot="1" x14ac:dyDescent="0.2">
      <c r="A38" s="118"/>
      <c r="B38" s="132" t="s">
        <v>3</v>
      </c>
      <c r="C38" s="133"/>
      <c r="D38" s="133"/>
      <c r="E38" s="133"/>
      <c r="F38" s="133"/>
      <c r="G38" s="133"/>
      <c r="H38" s="133"/>
      <c r="I38" s="134"/>
      <c r="J38" s="191"/>
      <c r="K38" s="165"/>
      <c r="L38" s="153"/>
      <c r="M38" s="153"/>
      <c r="N38" s="153"/>
      <c r="O38" s="153"/>
      <c r="P38" s="159"/>
      <c r="Q38" s="153"/>
      <c r="R38" s="153"/>
      <c r="S38" s="153"/>
      <c r="T38" s="168"/>
      <c r="U38" s="168"/>
      <c r="V38" s="168"/>
      <c r="W38" s="153"/>
      <c r="X38" s="191"/>
      <c r="Y38" s="153"/>
      <c r="Z38" s="153"/>
      <c r="AA38" s="156"/>
      <c r="AB38" s="144"/>
      <c r="AC38" s="147"/>
      <c r="AD38" s="159"/>
      <c r="AE38" s="162"/>
      <c r="AF38" s="165"/>
      <c r="AG38" s="153"/>
      <c r="AH38" s="153"/>
      <c r="AI38" s="153"/>
      <c r="AJ38" s="153"/>
      <c r="AK38" s="153"/>
      <c r="AL38" s="39"/>
      <c r="AM38" s="60" t="s">
        <v>68</v>
      </c>
      <c r="AN38" s="61"/>
      <c r="AO38" s="61"/>
      <c r="AP38" s="62"/>
      <c r="AQ38" s="174">
        <f>COUNTIF(J36:AK36,"■")</f>
        <v>0</v>
      </c>
      <c r="AR38" s="175"/>
      <c r="AS38" s="27" t="s">
        <v>0</v>
      </c>
      <c r="AT38" s="17"/>
      <c r="AU38" s="17"/>
      <c r="AV38" s="17"/>
      <c r="AW38" s="17"/>
    </row>
    <row r="39" spans="1:53" ht="15.95" customHeight="1" thickTop="1" x14ac:dyDescent="0.15">
      <c r="A39" s="118"/>
      <c r="B39" s="135"/>
      <c r="C39" s="136"/>
      <c r="D39" s="136"/>
      <c r="E39" s="136"/>
      <c r="F39" s="136"/>
      <c r="G39" s="136"/>
      <c r="H39" s="136"/>
      <c r="I39" s="137"/>
      <c r="J39" s="192"/>
      <c r="K39" s="166"/>
      <c r="L39" s="154"/>
      <c r="M39" s="154"/>
      <c r="N39" s="154"/>
      <c r="O39" s="154"/>
      <c r="P39" s="160"/>
      <c r="Q39" s="154"/>
      <c r="R39" s="154"/>
      <c r="S39" s="154"/>
      <c r="T39" s="169"/>
      <c r="U39" s="169"/>
      <c r="V39" s="169"/>
      <c r="W39" s="154"/>
      <c r="X39" s="192"/>
      <c r="Y39" s="154"/>
      <c r="Z39" s="154"/>
      <c r="AA39" s="157"/>
      <c r="AB39" s="145"/>
      <c r="AC39" s="148"/>
      <c r="AD39" s="160"/>
      <c r="AE39" s="163"/>
      <c r="AF39" s="166"/>
      <c r="AG39" s="154"/>
      <c r="AH39" s="154"/>
      <c r="AI39" s="154"/>
      <c r="AJ39" s="154"/>
      <c r="AK39" s="154"/>
      <c r="AL39" s="39"/>
      <c r="AM39" s="28" t="s">
        <v>16</v>
      </c>
      <c r="AN39" s="29"/>
      <c r="AO39" s="29"/>
      <c r="AP39" s="30"/>
      <c r="AQ39" s="176">
        <f>SUM(AQ37:AR38)</f>
        <v>0</v>
      </c>
      <c r="AR39" s="177"/>
      <c r="AS39" s="31" t="s">
        <v>10</v>
      </c>
      <c r="AT39" s="178" t="s">
        <v>19</v>
      </c>
      <c r="AU39" s="179"/>
      <c r="AV39" s="180"/>
      <c r="AW39" s="17"/>
      <c r="AX39" s="7" t="s">
        <v>34</v>
      </c>
    </row>
    <row r="40" spans="1:53" ht="15.95" customHeight="1" thickBot="1" x14ac:dyDescent="0.2">
      <c r="A40" s="118"/>
      <c r="B40" s="135"/>
      <c r="C40" s="136"/>
      <c r="D40" s="136"/>
      <c r="E40" s="136"/>
      <c r="F40" s="136"/>
      <c r="G40" s="136"/>
      <c r="H40" s="136"/>
      <c r="I40" s="137"/>
      <c r="J40" s="192"/>
      <c r="K40" s="166"/>
      <c r="L40" s="154"/>
      <c r="M40" s="154"/>
      <c r="N40" s="154"/>
      <c r="O40" s="154"/>
      <c r="P40" s="160"/>
      <c r="Q40" s="154"/>
      <c r="R40" s="154"/>
      <c r="S40" s="154"/>
      <c r="T40" s="169"/>
      <c r="U40" s="169"/>
      <c r="V40" s="169"/>
      <c r="W40" s="154"/>
      <c r="X40" s="192"/>
      <c r="Y40" s="154"/>
      <c r="Z40" s="154"/>
      <c r="AA40" s="157"/>
      <c r="AB40" s="145"/>
      <c r="AC40" s="148"/>
      <c r="AD40" s="160"/>
      <c r="AE40" s="163"/>
      <c r="AF40" s="166"/>
      <c r="AG40" s="154"/>
      <c r="AH40" s="154"/>
      <c r="AI40" s="154"/>
      <c r="AJ40" s="154"/>
      <c r="AK40" s="154"/>
      <c r="AL40" s="39"/>
      <c r="AM40" s="33" t="s">
        <v>15</v>
      </c>
      <c r="AN40" s="34"/>
      <c r="AO40" s="34"/>
      <c r="AP40" s="35"/>
      <c r="AQ40" s="174">
        <f>COUNT(J35:AK35)</f>
        <v>0</v>
      </c>
      <c r="AR40" s="175"/>
      <c r="AS40" s="36" t="s">
        <v>10</v>
      </c>
      <c r="AT40" s="181" t="e">
        <f>(AQ39/AQ40)*100</f>
        <v>#DIV/0!</v>
      </c>
      <c r="AU40" s="182"/>
      <c r="AV40" s="76" t="s">
        <v>20</v>
      </c>
      <c r="AW40" s="17"/>
      <c r="AX40" s="5" t="s">
        <v>29</v>
      </c>
    </row>
    <row r="41" spans="1:53" ht="15.95" customHeight="1" thickTop="1" x14ac:dyDescent="0.15">
      <c r="A41" s="118"/>
      <c r="B41" s="135"/>
      <c r="C41" s="136"/>
      <c r="D41" s="136"/>
      <c r="E41" s="136"/>
      <c r="F41" s="136"/>
      <c r="G41" s="136"/>
      <c r="H41" s="136"/>
      <c r="I41" s="137"/>
      <c r="J41" s="192"/>
      <c r="K41" s="166"/>
      <c r="L41" s="154"/>
      <c r="M41" s="154"/>
      <c r="N41" s="154"/>
      <c r="O41" s="154"/>
      <c r="P41" s="160"/>
      <c r="Q41" s="154"/>
      <c r="R41" s="154"/>
      <c r="S41" s="154"/>
      <c r="T41" s="169"/>
      <c r="U41" s="169"/>
      <c r="V41" s="169"/>
      <c r="W41" s="154"/>
      <c r="X41" s="192"/>
      <c r="Y41" s="154"/>
      <c r="Z41" s="154"/>
      <c r="AA41" s="157"/>
      <c r="AB41" s="145"/>
      <c r="AC41" s="148"/>
      <c r="AD41" s="160"/>
      <c r="AE41" s="163"/>
      <c r="AF41" s="166"/>
      <c r="AG41" s="154"/>
      <c r="AH41" s="154"/>
      <c r="AI41" s="154"/>
      <c r="AJ41" s="154"/>
      <c r="AK41" s="154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5.95" customHeight="1" x14ac:dyDescent="0.15">
      <c r="A42" s="118"/>
      <c r="B42" s="135"/>
      <c r="C42" s="136"/>
      <c r="D42" s="136"/>
      <c r="E42" s="136"/>
      <c r="F42" s="136"/>
      <c r="G42" s="136"/>
      <c r="H42" s="136"/>
      <c r="I42" s="137"/>
      <c r="J42" s="192"/>
      <c r="K42" s="166"/>
      <c r="L42" s="154"/>
      <c r="M42" s="154"/>
      <c r="N42" s="154"/>
      <c r="O42" s="154"/>
      <c r="P42" s="160"/>
      <c r="Q42" s="154"/>
      <c r="R42" s="154"/>
      <c r="S42" s="154"/>
      <c r="T42" s="169"/>
      <c r="U42" s="169"/>
      <c r="V42" s="169"/>
      <c r="W42" s="154"/>
      <c r="X42" s="192"/>
      <c r="Y42" s="154"/>
      <c r="Z42" s="154"/>
      <c r="AA42" s="157"/>
      <c r="AB42" s="145"/>
      <c r="AC42" s="148"/>
      <c r="AD42" s="160"/>
      <c r="AE42" s="163"/>
      <c r="AF42" s="166"/>
      <c r="AG42" s="154"/>
      <c r="AH42" s="154"/>
      <c r="AI42" s="154"/>
      <c r="AJ42" s="154"/>
      <c r="AK42" s="154"/>
      <c r="AL42" s="39"/>
      <c r="AM42" s="12" t="s">
        <v>67</v>
      </c>
      <c r="AN42" s="13"/>
      <c r="AO42" s="13"/>
      <c r="AP42" s="14"/>
      <c r="AQ42" s="130">
        <f>COUNTIF(J37:P37,"□")</f>
        <v>0</v>
      </c>
      <c r="AR42" s="131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5.95" customHeight="1" thickBot="1" x14ac:dyDescent="0.2">
      <c r="A43" s="118"/>
      <c r="B43" s="135"/>
      <c r="C43" s="136"/>
      <c r="D43" s="136"/>
      <c r="E43" s="136"/>
      <c r="F43" s="136"/>
      <c r="G43" s="136"/>
      <c r="H43" s="136"/>
      <c r="I43" s="137"/>
      <c r="J43" s="192"/>
      <c r="K43" s="166"/>
      <c r="L43" s="154"/>
      <c r="M43" s="154"/>
      <c r="N43" s="154"/>
      <c r="O43" s="154"/>
      <c r="P43" s="160"/>
      <c r="Q43" s="154"/>
      <c r="R43" s="154"/>
      <c r="S43" s="154"/>
      <c r="T43" s="169"/>
      <c r="U43" s="169"/>
      <c r="V43" s="169"/>
      <c r="W43" s="154"/>
      <c r="X43" s="192"/>
      <c r="Y43" s="154"/>
      <c r="Z43" s="154"/>
      <c r="AA43" s="157"/>
      <c r="AB43" s="145"/>
      <c r="AC43" s="148"/>
      <c r="AD43" s="160"/>
      <c r="AE43" s="163"/>
      <c r="AF43" s="166"/>
      <c r="AG43" s="154"/>
      <c r="AH43" s="154"/>
      <c r="AI43" s="154"/>
      <c r="AJ43" s="154"/>
      <c r="AK43" s="154"/>
      <c r="AL43" s="39"/>
      <c r="AM43" s="24" t="s">
        <v>68</v>
      </c>
      <c r="AN43" s="25"/>
      <c r="AO43" s="25"/>
      <c r="AP43" s="26"/>
      <c r="AQ43" s="174">
        <f>COUNTIF(J37:AK37,"■")</f>
        <v>0</v>
      </c>
      <c r="AR43" s="175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5.95" customHeight="1" thickTop="1" x14ac:dyDescent="0.15">
      <c r="A44" s="118"/>
      <c r="B44" s="135"/>
      <c r="C44" s="136"/>
      <c r="D44" s="136"/>
      <c r="E44" s="136"/>
      <c r="F44" s="136"/>
      <c r="G44" s="136"/>
      <c r="H44" s="136"/>
      <c r="I44" s="137"/>
      <c r="J44" s="192"/>
      <c r="K44" s="166"/>
      <c r="L44" s="154"/>
      <c r="M44" s="154"/>
      <c r="N44" s="154"/>
      <c r="O44" s="154"/>
      <c r="P44" s="160"/>
      <c r="Q44" s="154"/>
      <c r="R44" s="154"/>
      <c r="S44" s="154"/>
      <c r="T44" s="169"/>
      <c r="U44" s="169"/>
      <c r="V44" s="169"/>
      <c r="W44" s="154"/>
      <c r="X44" s="192"/>
      <c r="Y44" s="154"/>
      <c r="Z44" s="154"/>
      <c r="AA44" s="157"/>
      <c r="AB44" s="145"/>
      <c r="AC44" s="148"/>
      <c r="AD44" s="160"/>
      <c r="AE44" s="163"/>
      <c r="AF44" s="166"/>
      <c r="AG44" s="154"/>
      <c r="AH44" s="154"/>
      <c r="AI44" s="154"/>
      <c r="AJ44" s="154"/>
      <c r="AK44" s="154"/>
      <c r="AL44" s="39"/>
      <c r="AM44" s="28" t="s">
        <v>16</v>
      </c>
      <c r="AN44" s="29"/>
      <c r="AO44" s="29"/>
      <c r="AP44" s="30"/>
      <c r="AQ44" s="176">
        <f>SUM(AQ42:AR43)</f>
        <v>0</v>
      </c>
      <c r="AR44" s="177"/>
      <c r="AS44" s="31" t="s">
        <v>10</v>
      </c>
      <c r="AT44" s="183" t="s">
        <v>19</v>
      </c>
      <c r="AU44" s="184"/>
      <c r="AV44" s="185"/>
      <c r="AW44" s="17"/>
      <c r="AX44" s="7" t="s">
        <v>30</v>
      </c>
      <c r="AY44" s="17"/>
      <c r="AZ44" s="17"/>
      <c r="BA44" s="17"/>
    </row>
    <row r="45" spans="1:53" ht="15.95" customHeight="1" thickBot="1" x14ac:dyDescent="0.2">
      <c r="A45" s="119"/>
      <c r="B45" s="138"/>
      <c r="C45" s="139"/>
      <c r="D45" s="139"/>
      <c r="E45" s="139"/>
      <c r="F45" s="139"/>
      <c r="G45" s="139"/>
      <c r="H45" s="139"/>
      <c r="I45" s="140"/>
      <c r="J45" s="193"/>
      <c r="K45" s="167"/>
      <c r="L45" s="155"/>
      <c r="M45" s="155"/>
      <c r="N45" s="155"/>
      <c r="O45" s="155"/>
      <c r="P45" s="161"/>
      <c r="Q45" s="155"/>
      <c r="R45" s="155"/>
      <c r="S45" s="155"/>
      <c r="T45" s="170"/>
      <c r="U45" s="170"/>
      <c r="V45" s="170"/>
      <c r="W45" s="155"/>
      <c r="X45" s="193"/>
      <c r="Y45" s="155"/>
      <c r="Z45" s="155"/>
      <c r="AA45" s="158"/>
      <c r="AB45" s="146"/>
      <c r="AC45" s="149"/>
      <c r="AD45" s="161"/>
      <c r="AE45" s="164"/>
      <c r="AF45" s="167"/>
      <c r="AG45" s="155"/>
      <c r="AH45" s="155"/>
      <c r="AI45" s="155"/>
      <c r="AJ45" s="155"/>
      <c r="AK45" s="155"/>
      <c r="AL45" s="39"/>
      <c r="AM45" s="33" t="s">
        <v>15</v>
      </c>
      <c r="AN45" s="34"/>
      <c r="AO45" s="34"/>
      <c r="AP45" s="35"/>
      <c r="AQ45" s="174">
        <f>COUNT(J35:AK35)</f>
        <v>0</v>
      </c>
      <c r="AR45" s="175"/>
      <c r="AS45" s="36" t="s">
        <v>10</v>
      </c>
      <c r="AT45" s="186" t="e">
        <f>(AQ44/AQ45)*100</f>
        <v>#DIV/0!</v>
      </c>
      <c r="AU45" s="187"/>
      <c r="AV45" s="77" t="s">
        <v>20</v>
      </c>
      <c r="AW45" s="17"/>
      <c r="AX45" s="16" t="s">
        <v>33</v>
      </c>
      <c r="AY45" s="16"/>
      <c r="AZ45" s="16"/>
      <c r="BA45" s="7"/>
    </row>
    <row r="46" spans="1:53" ht="15.95" customHeight="1" thickTop="1" x14ac:dyDescent="0.15">
      <c r="A46" s="203" t="s">
        <v>45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A46:AK46"/>
    <mergeCell ref="AQ44:AR44"/>
    <mergeCell ref="AT44:AV44"/>
    <mergeCell ref="AQ38:AR38"/>
    <mergeCell ref="AQ39:AR39"/>
    <mergeCell ref="AT39:AV39"/>
    <mergeCell ref="AQ40:AR40"/>
    <mergeCell ref="AT40:AU40"/>
    <mergeCell ref="AQ42:AR42"/>
    <mergeCell ref="AQ43:AR43"/>
    <mergeCell ref="AH38:AH45"/>
    <mergeCell ref="AI38:AI45"/>
    <mergeCell ref="AJ38:AJ45"/>
    <mergeCell ref="AK38:AK45"/>
    <mergeCell ref="AT45:AU45"/>
    <mergeCell ref="AA38:AA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A1:L1"/>
    <mergeCell ref="F3:R3"/>
    <mergeCell ref="X2:AD2"/>
    <mergeCell ref="AI2:AP2"/>
    <mergeCell ref="AQ2:AV2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W38:W45"/>
    <mergeCell ref="X38:X45"/>
    <mergeCell ref="Y38:Y45"/>
    <mergeCell ref="Z38:Z45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19:I19"/>
    <mergeCell ref="L19:N19"/>
    <mergeCell ref="S19:U19"/>
    <mergeCell ref="Z19:AB19"/>
    <mergeCell ref="AG19:AI19"/>
    <mergeCell ref="AD24:AD31"/>
    <mergeCell ref="AE24:AE31"/>
    <mergeCell ref="AF24:AF31"/>
    <mergeCell ref="AG24:AG31"/>
    <mergeCell ref="A20:I20"/>
    <mergeCell ref="AN19:AO19"/>
    <mergeCell ref="AS19:AT19"/>
    <mergeCell ref="AG10:AG17"/>
    <mergeCell ref="AH10:AH17"/>
    <mergeCell ref="AF10:AF17"/>
    <mergeCell ref="AI10:AI17"/>
    <mergeCell ref="AJ10:AJ17"/>
    <mergeCell ref="AK10:AK17"/>
    <mergeCell ref="AQ10:AR10"/>
    <mergeCell ref="AQ11:AR11"/>
    <mergeCell ref="AQ17:AR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W10:W17"/>
    <mergeCell ref="X10:X17"/>
    <mergeCell ref="Y10:Y17"/>
    <mergeCell ref="Z10:Z17"/>
    <mergeCell ref="AA10:AA17"/>
    <mergeCell ref="AB10:AB17"/>
    <mergeCell ref="AC10:AC17"/>
    <mergeCell ref="AD10:AD17"/>
    <mergeCell ref="AE10:AE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V10:V17"/>
    <mergeCell ref="B2:D2"/>
    <mergeCell ref="U2:V2"/>
    <mergeCell ref="AE2:AG2"/>
    <mergeCell ref="B3:D3"/>
    <mergeCell ref="A5:I5"/>
    <mergeCell ref="L5:N5"/>
    <mergeCell ref="S5:U5"/>
    <mergeCell ref="Z5:AB5"/>
    <mergeCell ref="AG5:AI5"/>
    <mergeCell ref="F2:T2"/>
  </mergeCells>
  <phoneticPr fontId="6"/>
  <conditionalFormatting sqref="J6:AK6">
    <cfRule type="containsText" dxfId="35" priority="9" stopIfTrue="1" operator="containsText" text="日">
      <formula>NOT(ISERROR(SEARCH("日",J6)))</formula>
    </cfRule>
    <cfRule type="containsText" dxfId="34" priority="10" stopIfTrue="1" operator="containsText" text="土">
      <formula>NOT(ISERROR(SEARCH("土",J6)))</formula>
    </cfRule>
  </conditionalFormatting>
  <conditionalFormatting sqref="J20:AK20">
    <cfRule type="containsText" dxfId="33" priority="3" stopIfTrue="1" operator="containsText" text="日">
      <formula>NOT(ISERROR(SEARCH("日",J20)))</formula>
    </cfRule>
    <cfRule type="containsText" dxfId="32" priority="4" stopIfTrue="1" operator="containsText" text="土">
      <formula>NOT(ISERROR(SEARCH("土",J20)))</formula>
    </cfRule>
  </conditionalFormatting>
  <conditionalFormatting sqref="J34:AK34">
    <cfRule type="containsText" dxfId="31" priority="1" stopIfTrue="1" operator="containsText" text="日">
      <formula>NOT(ISERROR(SEARCH("日",J34)))</formula>
    </cfRule>
    <cfRule type="containsText" dxfId="30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J8:AK9 J22:AK23 J36:AK37">
      <formula1>$BC$1:$BC$5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sqref="A1:L1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200" t="s">
        <v>54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1</v>
      </c>
      <c r="AX1" t="s">
        <v>55</v>
      </c>
      <c r="BB1" s="83" t="s">
        <v>56</v>
      </c>
      <c r="BC1" t="s">
        <v>66</v>
      </c>
    </row>
    <row r="2" spans="1:60" ht="15.95" customHeight="1" x14ac:dyDescent="0.15">
      <c r="A2" s="1"/>
      <c r="B2" s="105" t="s">
        <v>5</v>
      </c>
      <c r="C2" s="105"/>
      <c r="D2" s="105"/>
      <c r="E2" s="88" t="s">
        <v>41</v>
      </c>
      <c r="F2" s="204">
        <f>集計表!F2</f>
        <v>0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106" t="s">
        <v>4</v>
      </c>
      <c r="V2" s="106"/>
      <c r="W2" s="88" t="s">
        <v>6</v>
      </c>
      <c r="X2" s="205" t="str">
        <f>集計表!W2</f>
        <v>R○.○.○～R○.○.○</v>
      </c>
      <c r="Y2" s="205"/>
      <c r="Z2" s="205"/>
      <c r="AA2" s="205"/>
      <c r="AB2" s="205"/>
      <c r="AC2" s="205"/>
      <c r="AD2" s="205"/>
      <c r="AE2" s="107" t="s">
        <v>40</v>
      </c>
      <c r="AF2" s="107"/>
      <c r="AG2" s="107"/>
      <c r="AH2" s="88" t="s">
        <v>41</v>
      </c>
      <c r="AI2" s="205">
        <f>集計表!AJ2</f>
        <v>0</v>
      </c>
      <c r="AJ2" s="205"/>
      <c r="AK2" s="205"/>
      <c r="AL2" s="205"/>
      <c r="AM2" s="205"/>
      <c r="AN2" s="205"/>
      <c r="AO2" s="205"/>
      <c r="AP2" s="205"/>
      <c r="AQ2" s="206" t="str">
        <f>集計表!AJ3</f>
        <v>加須市</v>
      </c>
      <c r="AR2" s="206"/>
      <c r="AS2" s="206"/>
      <c r="AT2" s="206"/>
      <c r="AU2" s="206"/>
      <c r="AV2" s="206"/>
      <c r="AW2" s="64"/>
      <c r="AX2" t="s">
        <v>53</v>
      </c>
      <c r="BB2" s="83" t="s">
        <v>57</v>
      </c>
      <c r="BC2" t="s">
        <v>63</v>
      </c>
    </row>
    <row r="3" spans="1:60" ht="15.95" customHeight="1" x14ac:dyDescent="0.15">
      <c r="B3" s="107" t="s">
        <v>7</v>
      </c>
      <c r="C3" s="107"/>
      <c r="D3" s="107"/>
      <c r="E3" s="88" t="s">
        <v>41</v>
      </c>
      <c r="F3" s="204">
        <f>集計表!F3</f>
        <v>0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58</v>
      </c>
      <c r="BC3" t="s">
        <v>62</v>
      </c>
    </row>
    <row r="4" spans="1:60" ht="15.95" customHeight="1" x14ac:dyDescent="0.1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5.95" customHeight="1" x14ac:dyDescent="0.15">
      <c r="A5" s="108"/>
      <c r="B5" s="109"/>
      <c r="C5" s="109"/>
      <c r="D5" s="109"/>
      <c r="E5" s="109"/>
      <c r="F5" s="109"/>
      <c r="G5" s="109"/>
      <c r="H5" s="109"/>
      <c r="I5" s="110"/>
      <c r="J5" s="9"/>
      <c r="K5" s="9" t="s">
        <v>8</v>
      </c>
      <c r="L5" s="111">
        <v>13</v>
      </c>
      <c r="M5" s="111"/>
      <c r="N5" s="111"/>
      <c r="O5" s="9" t="s">
        <v>9</v>
      </c>
      <c r="P5" s="9"/>
      <c r="Q5" s="89"/>
      <c r="R5" s="9" t="s">
        <v>8</v>
      </c>
      <c r="S5" s="111">
        <f>L5+1</f>
        <v>14</v>
      </c>
      <c r="T5" s="111"/>
      <c r="U5" s="111"/>
      <c r="V5" s="9" t="s">
        <v>9</v>
      </c>
      <c r="W5" s="58"/>
      <c r="X5" s="9"/>
      <c r="Y5" s="9" t="s">
        <v>8</v>
      </c>
      <c r="Z5" s="111">
        <f>L5+2</f>
        <v>15</v>
      </c>
      <c r="AA5" s="111"/>
      <c r="AB5" s="111"/>
      <c r="AC5" s="9" t="s">
        <v>9</v>
      </c>
      <c r="AD5" s="9"/>
      <c r="AE5" s="89"/>
      <c r="AF5" s="9" t="s">
        <v>8</v>
      </c>
      <c r="AG5" s="111">
        <f>L5+3</f>
        <v>16</v>
      </c>
      <c r="AH5" s="111"/>
      <c r="AI5" s="111"/>
      <c r="AJ5" s="9" t="s">
        <v>9</v>
      </c>
      <c r="AK5" s="58"/>
      <c r="AL5" s="4"/>
      <c r="AM5" s="23" t="s">
        <v>11</v>
      </c>
      <c r="AN5" s="113">
        <f>L5</f>
        <v>13</v>
      </c>
      <c r="AO5" s="113"/>
      <c r="AP5" s="70" t="s">
        <v>12</v>
      </c>
      <c r="AQ5" s="11" t="s">
        <v>13</v>
      </c>
      <c r="AR5" s="23" t="s">
        <v>11</v>
      </c>
      <c r="AS5" s="113">
        <f>AG5</f>
        <v>16</v>
      </c>
      <c r="AT5" s="113"/>
      <c r="AU5" s="10" t="s">
        <v>12</v>
      </c>
      <c r="AV5" s="10"/>
      <c r="AW5" s="3"/>
      <c r="AX5" s="3"/>
      <c r="BB5" s="83" t="s">
        <v>60</v>
      </c>
    </row>
    <row r="6" spans="1:60" ht="15.95" customHeight="1" x14ac:dyDescent="0.15">
      <c r="A6" s="108" t="s">
        <v>49</v>
      </c>
      <c r="B6" s="109"/>
      <c r="C6" s="109"/>
      <c r="D6" s="109"/>
      <c r="E6" s="109"/>
      <c r="F6" s="109"/>
      <c r="G6" s="109"/>
      <c r="H6" s="109"/>
      <c r="I6" s="110"/>
      <c r="J6" s="86"/>
      <c r="K6" s="86" t="b">
        <f>IF(J6="月","火",IF(J6="火","水",IF(J6="水","木",IF(J6="木","金",IF(J6="金","土",IF(J6="土","日",IF(J6="日","月")))))))</f>
        <v>0</v>
      </c>
      <c r="L6" s="86" t="b">
        <f t="shared" ref="L6:AK6" si="0">IF(K6="月","火",IF(K6="火","水",IF(K6="水","木",IF(K6="木","金",IF(K6="金","土",IF(K6="土","日",IF(K6="日","月")))))))</f>
        <v>0</v>
      </c>
      <c r="M6" s="86" t="b">
        <f t="shared" si="0"/>
        <v>0</v>
      </c>
      <c r="N6" s="86" t="b">
        <f t="shared" si="0"/>
        <v>0</v>
      </c>
      <c r="O6" s="86" t="b">
        <f t="shared" si="0"/>
        <v>0</v>
      </c>
      <c r="P6" s="87" t="b">
        <f t="shared" si="0"/>
        <v>0</v>
      </c>
      <c r="Q6" s="90" t="b">
        <f t="shared" si="0"/>
        <v>0</v>
      </c>
      <c r="R6" s="86" t="b">
        <f t="shared" si="0"/>
        <v>0</v>
      </c>
      <c r="S6" s="86" t="b">
        <f t="shared" si="0"/>
        <v>0</v>
      </c>
      <c r="T6" s="86" t="b">
        <f t="shared" si="0"/>
        <v>0</v>
      </c>
      <c r="U6" s="86" t="b">
        <f t="shared" si="0"/>
        <v>0</v>
      </c>
      <c r="V6" s="86" t="b">
        <f t="shared" si="0"/>
        <v>0</v>
      </c>
      <c r="W6" s="86" t="b">
        <f t="shared" si="0"/>
        <v>0</v>
      </c>
      <c r="X6" s="86" t="b">
        <f t="shared" si="0"/>
        <v>0</v>
      </c>
      <c r="Y6" s="86" t="b">
        <f t="shared" si="0"/>
        <v>0</v>
      </c>
      <c r="Z6" s="86" t="b">
        <f t="shared" si="0"/>
        <v>0</v>
      </c>
      <c r="AA6" s="86" t="b">
        <f t="shared" si="0"/>
        <v>0</v>
      </c>
      <c r="AB6" s="86" t="b">
        <f t="shared" si="0"/>
        <v>0</v>
      </c>
      <c r="AC6" s="86" t="b">
        <f t="shared" si="0"/>
        <v>0</v>
      </c>
      <c r="AD6" s="87" t="b">
        <f t="shared" si="0"/>
        <v>0</v>
      </c>
      <c r="AE6" s="90" t="b">
        <f t="shared" si="0"/>
        <v>0</v>
      </c>
      <c r="AF6" s="86" t="b">
        <f t="shared" si="0"/>
        <v>0</v>
      </c>
      <c r="AG6" s="86" t="b">
        <f t="shared" si="0"/>
        <v>0</v>
      </c>
      <c r="AH6" s="86" t="b">
        <f t="shared" si="0"/>
        <v>0</v>
      </c>
      <c r="AI6" s="86" t="b">
        <f t="shared" si="0"/>
        <v>0</v>
      </c>
      <c r="AJ6" s="86" t="b">
        <f t="shared" si="0"/>
        <v>0</v>
      </c>
      <c r="AK6" s="86" t="b">
        <f t="shared" si="0"/>
        <v>0</v>
      </c>
      <c r="AL6" s="4"/>
      <c r="AM6" s="113" t="s">
        <v>14</v>
      </c>
      <c r="AN6" s="113"/>
      <c r="AO6" s="113"/>
      <c r="AP6" s="113"/>
      <c r="AQ6" s="113"/>
      <c r="AR6" s="113"/>
      <c r="AS6" s="113"/>
      <c r="AT6" s="113"/>
      <c r="AU6" s="113"/>
      <c r="AV6" s="113"/>
      <c r="AW6" s="3"/>
      <c r="AX6" s="10"/>
      <c r="BB6" s="83" t="s">
        <v>51</v>
      </c>
    </row>
    <row r="7" spans="1:60" ht="15.95" customHeight="1" thickBot="1" x14ac:dyDescent="0.2">
      <c r="A7" s="114" t="s">
        <v>50</v>
      </c>
      <c r="B7" s="115"/>
      <c r="C7" s="115"/>
      <c r="D7" s="115"/>
      <c r="E7" s="115"/>
      <c r="F7" s="115"/>
      <c r="G7" s="115"/>
      <c r="H7" s="115"/>
      <c r="I7" s="11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5.95" customHeight="1" thickTop="1" x14ac:dyDescent="0.15">
      <c r="A8" s="117" t="s">
        <v>35</v>
      </c>
      <c r="B8" s="120" t="s">
        <v>48</v>
      </c>
      <c r="C8" s="121"/>
      <c r="D8" s="121"/>
      <c r="E8" s="121"/>
      <c r="F8" s="121"/>
      <c r="G8" s="122"/>
      <c r="H8" s="126" t="s">
        <v>1</v>
      </c>
      <c r="I8" s="127"/>
      <c r="J8" s="84"/>
      <c r="K8" s="55"/>
      <c r="L8" s="46"/>
      <c r="M8" s="48"/>
      <c r="N8" s="48"/>
      <c r="O8" s="48"/>
      <c r="P8" s="56"/>
      <c r="Q8" s="91"/>
      <c r="R8" s="55"/>
      <c r="S8" s="92"/>
      <c r="T8" s="91"/>
      <c r="U8" s="91"/>
      <c r="V8" s="91"/>
      <c r="W8" s="91"/>
      <c r="X8" s="78"/>
      <c r="Y8" s="55"/>
      <c r="Z8" s="46"/>
      <c r="AA8" s="48"/>
      <c r="AB8" s="46"/>
      <c r="AC8" s="46"/>
      <c r="AD8" s="95"/>
      <c r="AE8" s="92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B8" s="83"/>
      <c r="BF8" s="17"/>
      <c r="BG8" s="17"/>
      <c r="BH8" s="17"/>
    </row>
    <row r="9" spans="1:60" ht="15.95" customHeight="1" x14ac:dyDescent="0.15">
      <c r="A9" s="118"/>
      <c r="B9" s="123"/>
      <c r="C9" s="124"/>
      <c r="D9" s="124"/>
      <c r="E9" s="124"/>
      <c r="F9" s="124"/>
      <c r="G9" s="125"/>
      <c r="H9" s="128" t="s">
        <v>2</v>
      </c>
      <c r="I9" s="129"/>
      <c r="J9" s="85"/>
      <c r="K9" s="40"/>
      <c r="L9" s="18"/>
      <c r="M9" s="37"/>
      <c r="N9" s="37"/>
      <c r="O9" s="37"/>
      <c r="P9" s="57"/>
      <c r="Q9" s="93"/>
      <c r="R9" s="40"/>
      <c r="S9" s="94"/>
      <c r="T9" s="93"/>
      <c r="U9" s="93"/>
      <c r="V9" s="93"/>
      <c r="W9" s="93"/>
      <c r="X9" s="79"/>
      <c r="Y9" s="40"/>
      <c r="Z9" s="18"/>
      <c r="AA9" s="37"/>
      <c r="AB9" s="18"/>
      <c r="AC9" s="18"/>
      <c r="AD9" s="96"/>
      <c r="AE9" s="94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30">
        <f>COUNTIF(J8:AK8,"□")</f>
        <v>0</v>
      </c>
      <c r="AR9" s="131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5.95" customHeight="1" thickBot="1" x14ac:dyDescent="0.2">
      <c r="A10" s="118"/>
      <c r="B10" s="132" t="s">
        <v>3</v>
      </c>
      <c r="C10" s="133"/>
      <c r="D10" s="133"/>
      <c r="E10" s="133"/>
      <c r="F10" s="133"/>
      <c r="G10" s="133"/>
      <c r="H10" s="133"/>
      <c r="I10" s="134"/>
      <c r="J10" s="141"/>
      <c r="K10" s="144"/>
      <c r="L10" s="144"/>
      <c r="M10" s="144"/>
      <c r="N10" s="144"/>
      <c r="O10" s="144"/>
      <c r="P10" s="147"/>
      <c r="Q10" s="144"/>
      <c r="R10" s="144"/>
      <c r="S10" s="144"/>
      <c r="T10" s="144"/>
      <c r="U10" s="144"/>
      <c r="V10" s="144"/>
      <c r="W10" s="144"/>
      <c r="X10" s="150"/>
      <c r="Y10" s="144"/>
      <c r="Z10" s="153"/>
      <c r="AA10" s="156"/>
      <c r="AB10" s="153"/>
      <c r="AC10" s="153"/>
      <c r="AD10" s="159"/>
      <c r="AE10" s="162"/>
      <c r="AF10" s="165"/>
      <c r="AG10" s="153"/>
      <c r="AH10" s="153"/>
      <c r="AI10" s="153"/>
      <c r="AJ10" s="168"/>
      <c r="AK10" s="171"/>
      <c r="AL10" s="39"/>
      <c r="AM10" s="60" t="s">
        <v>68</v>
      </c>
      <c r="AN10" s="61"/>
      <c r="AO10" s="61"/>
      <c r="AP10" s="62"/>
      <c r="AQ10" s="174">
        <f>COUNTIF(J8:AK8,"■")</f>
        <v>0</v>
      </c>
      <c r="AR10" s="175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5.95" customHeight="1" thickTop="1" x14ac:dyDescent="0.15">
      <c r="A11" s="118"/>
      <c r="B11" s="135"/>
      <c r="C11" s="136"/>
      <c r="D11" s="136"/>
      <c r="E11" s="136"/>
      <c r="F11" s="136"/>
      <c r="G11" s="136"/>
      <c r="H11" s="136"/>
      <c r="I11" s="137"/>
      <c r="J11" s="142"/>
      <c r="K11" s="145"/>
      <c r="L11" s="145"/>
      <c r="M11" s="145"/>
      <c r="N11" s="145"/>
      <c r="O11" s="145"/>
      <c r="P11" s="148"/>
      <c r="Q11" s="145"/>
      <c r="R11" s="145"/>
      <c r="S11" s="145"/>
      <c r="T11" s="145"/>
      <c r="U11" s="145"/>
      <c r="V11" s="145"/>
      <c r="W11" s="145"/>
      <c r="X11" s="151"/>
      <c r="Y11" s="145"/>
      <c r="Z11" s="154"/>
      <c r="AA11" s="157"/>
      <c r="AB11" s="154"/>
      <c r="AC11" s="154"/>
      <c r="AD11" s="160"/>
      <c r="AE11" s="163"/>
      <c r="AF11" s="166"/>
      <c r="AG11" s="154"/>
      <c r="AH11" s="154"/>
      <c r="AI11" s="154"/>
      <c r="AJ11" s="169"/>
      <c r="AK11" s="172"/>
      <c r="AL11" s="39"/>
      <c r="AM11" s="28" t="s">
        <v>16</v>
      </c>
      <c r="AN11" s="29"/>
      <c r="AO11" s="29"/>
      <c r="AP11" s="30"/>
      <c r="AQ11" s="176">
        <f>SUM(AQ9:AR10)</f>
        <v>0</v>
      </c>
      <c r="AR11" s="177"/>
      <c r="AS11" s="31" t="s">
        <v>10</v>
      </c>
      <c r="AT11" s="178" t="s">
        <v>19</v>
      </c>
      <c r="AU11" s="179"/>
      <c r="AV11" s="180"/>
      <c r="AW11" s="17"/>
      <c r="AX11" s="17"/>
      <c r="BC11" s="5"/>
      <c r="BD11" s="5"/>
      <c r="BE11" s="5"/>
      <c r="BF11" s="17"/>
      <c r="BG11" s="17"/>
      <c r="BH11" s="17"/>
    </row>
    <row r="12" spans="1:60" ht="15.95" customHeight="1" thickBot="1" x14ac:dyDescent="0.2">
      <c r="A12" s="118"/>
      <c r="B12" s="135"/>
      <c r="C12" s="136"/>
      <c r="D12" s="136"/>
      <c r="E12" s="136"/>
      <c r="F12" s="136"/>
      <c r="G12" s="136"/>
      <c r="H12" s="136"/>
      <c r="I12" s="137"/>
      <c r="J12" s="142"/>
      <c r="K12" s="145"/>
      <c r="L12" s="145"/>
      <c r="M12" s="145"/>
      <c r="N12" s="145"/>
      <c r="O12" s="145"/>
      <c r="P12" s="148"/>
      <c r="Q12" s="145"/>
      <c r="R12" s="145"/>
      <c r="S12" s="145"/>
      <c r="T12" s="145"/>
      <c r="U12" s="145"/>
      <c r="V12" s="145"/>
      <c r="W12" s="145"/>
      <c r="X12" s="151"/>
      <c r="Y12" s="145"/>
      <c r="Z12" s="154"/>
      <c r="AA12" s="157"/>
      <c r="AB12" s="154"/>
      <c r="AC12" s="154"/>
      <c r="AD12" s="160"/>
      <c r="AE12" s="163"/>
      <c r="AF12" s="166"/>
      <c r="AG12" s="154"/>
      <c r="AH12" s="154"/>
      <c r="AI12" s="154"/>
      <c r="AJ12" s="169"/>
      <c r="AK12" s="172"/>
      <c r="AL12" s="39"/>
      <c r="AM12" s="33" t="s">
        <v>15</v>
      </c>
      <c r="AN12" s="34"/>
      <c r="AO12" s="34"/>
      <c r="AP12" s="35"/>
      <c r="AQ12" s="174">
        <f>COUNT(J7:AK7)</f>
        <v>0</v>
      </c>
      <c r="AR12" s="175"/>
      <c r="AS12" s="36" t="s">
        <v>10</v>
      </c>
      <c r="AT12" s="181" t="e">
        <f>(AQ11/AQ12)*100</f>
        <v>#DIV/0!</v>
      </c>
      <c r="AU12" s="182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5.95" customHeight="1" thickTop="1" x14ac:dyDescent="0.15">
      <c r="A13" s="118"/>
      <c r="B13" s="135"/>
      <c r="C13" s="136"/>
      <c r="D13" s="136"/>
      <c r="E13" s="136"/>
      <c r="F13" s="136"/>
      <c r="G13" s="136"/>
      <c r="H13" s="136"/>
      <c r="I13" s="137"/>
      <c r="J13" s="142"/>
      <c r="K13" s="145"/>
      <c r="L13" s="145"/>
      <c r="M13" s="145"/>
      <c r="N13" s="145"/>
      <c r="O13" s="145"/>
      <c r="P13" s="148"/>
      <c r="Q13" s="145"/>
      <c r="R13" s="145"/>
      <c r="S13" s="145"/>
      <c r="T13" s="145"/>
      <c r="U13" s="145"/>
      <c r="V13" s="145"/>
      <c r="W13" s="145"/>
      <c r="X13" s="151"/>
      <c r="Y13" s="145"/>
      <c r="Z13" s="154"/>
      <c r="AA13" s="157"/>
      <c r="AB13" s="154"/>
      <c r="AC13" s="154"/>
      <c r="AD13" s="160"/>
      <c r="AE13" s="163"/>
      <c r="AF13" s="166"/>
      <c r="AG13" s="154"/>
      <c r="AH13" s="154"/>
      <c r="AI13" s="154"/>
      <c r="AJ13" s="169"/>
      <c r="AK13" s="17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5.95" customHeight="1" x14ac:dyDescent="0.15">
      <c r="A14" s="118"/>
      <c r="B14" s="135"/>
      <c r="C14" s="136"/>
      <c r="D14" s="136"/>
      <c r="E14" s="136"/>
      <c r="F14" s="136"/>
      <c r="G14" s="136"/>
      <c r="H14" s="136"/>
      <c r="I14" s="137"/>
      <c r="J14" s="142"/>
      <c r="K14" s="145"/>
      <c r="L14" s="145"/>
      <c r="M14" s="145"/>
      <c r="N14" s="145"/>
      <c r="O14" s="145"/>
      <c r="P14" s="148"/>
      <c r="Q14" s="145"/>
      <c r="R14" s="145"/>
      <c r="S14" s="145"/>
      <c r="T14" s="145"/>
      <c r="U14" s="145"/>
      <c r="V14" s="145"/>
      <c r="W14" s="145"/>
      <c r="X14" s="151"/>
      <c r="Y14" s="145"/>
      <c r="Z14" s="154"/>
      <c r="AA14" s="157"/>
      <c r="AB14" s="154"/>
      <c r="AC14" s="154"/>
      <c r="AD14" s="160"/>
      <c r="AE14" s="163"/>
      <c r="AF14" s="166"/>
      <c r="AG14" s="154"/>
      <c r="AH14" s="154"/>
      <c r="AI14" s="154"/>
      <c r="AJ14" s="169"/>
      <c r="AK14" s="172"/>
      <c r="AL14" s="39"/>
      <c r="AM14" s="12" t="s">
        <v>67</v>
      </c>
      <c r="AN14" s="13"/>
      <c r="AO14" s="13"/>
      <c r="AP14" s="14"/>
      <c r="AQ14" s="130">
        <f>COUNTIF(J9:AK9,"□")</f>
        <v>0</v>
      </c>
      <c r="AR14" s="131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5.95" customHeight="1" thickBot="1" x14ac:dyDescent="0.2">
      <c r="A15" s="118"/>
      <c r="B15" s="135"/>
      <c r="C15" s="136"/>
      <c r="D15" s="136"/>
      <c r="E15" s="136"/>
      <c r="F15" s="136"/>
      <c r="G15" s="136"/>
      <c r="H15" s="136"/>
      <c r="I15" s="137"/>
      <c r="J15" s="142"/>
      <c r="K15" s="145"/>
      <c r="L15" s="145"/>
      <c r="M15" s="145"/>
      <c r="N15" s="145"/>
      <c r="O15" s="145"/>
      <c r="P15" s="148"/>
      <c r="Q15" s="145"/>
      <c r="R15" s="145"/>
      <c r="S15" s="145"/>
      <c r="T15" s="145"/>
      <c r="U15" s="145"/>
      <c r="V15" s="145"/>
      <c r="W15" s="145"/>
      <c r="X15" s="151"/>
      <c r="Y15" s="145"/>
      <c r="Z15" s="154"/>
      <c r="AA15" s="157"/>
      <c r="AB15" s="154"/>
      <c r="AC15" s="154"/>
      <c r="AD15" s="160"/>
      <c r="AE15" s="163"/>
      <c r="AF15" s="166"/>
      <c r="AG15" s="154"/>
      <c r="AH15" s="154"/>
      <c r="AI15" s="154"/>
      <c r="AJ15" s="169"/>
      <c r="AK15" s="172"/>
      <c r="AL15" s="39"/>
      <c r="AM15" s="24" t="s">
        <v>68</v>
      </c>
      <c r="AN15" s="25"/>
      <c r="AO15" s="25"/>
      <c r="AP15" s="26"/>
      <c r="AQ15" s="174">
        <f>COUNTIF(J9:AK9,"■")</f>
        <v>0</v>
      </c>
      <c r="AR15" s="175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5.95" customHeight="1" thickTop="1" x14ac:dyDescent="0.15">
      <c r="A16" s="118"/>
      <c r="B16" s="135"/>
      <c r="C16" s="136"/>
      <c r="D16" s="136"/>
      <c r="E16" s="136"/>
      <c r="F16" s="136"/>
      <c r="G16" s="136"/>
      <c r="H16" s="136"/>
      <c r="I16" s="137"/>
      <c r="J16" s="142"/>
      <c r="K16" s="145"/>
      <c r="L16" s="145"/>
      <c r="M16" s="145"/>
      <c r="N16" s="145"/>
      <c r="O16" s="145"/>
      <c r="P16" s="148"/>
      <c r="Q16" s="145"/>
      <c r="R16" s="145"/>
      <c r="S16" s="145"/>
      <c r="T16" s="145"/>
      <c r="U16" s="145"/>
      <c r="V16" s="145"/>
      <c r="W16" s="145"/>
      <c r="X16" s="151"/>
      <c r="Y16" s="145"/>
      <c r="Z16" s="154"/>
      <c r="AA16" s="157"/>
      <c r="AB16" s="154"/>
      <c r="AC16" s="154"/>
      <c r="AD16" s="160"/>
      <c r="AE16" s="163"/>
      <c r="AF16" s="166"/>
      <c r="AG16" s="154"/>
      <c r="AH16" s="154"/>
      <c r="AI16" s="154"/>
      <c r="AJ16" s="169"/>
      <c r="AK16" s="172"/>
      <c r="AL16" s="39"/>
      <c r="AM16" s="28" t="s">
        <v>16</v>
      </c>
      <c r="AN16" s="29"/>
      <c r="AO16" s="29"/>
      <c r="AP16" s="30"/>
      <c r="AQ16" s="176">
        <f>SUM(AQ14:AR15)</f>
        <v>0</v>
      </c>
      <c r="AR16" s="177"/>
      <c r="AS16" s="31" t="s">
        <v>10</v>
      </c>
      <c r="AT16" s="183" t="s">
        <v>19</v>
      </c>
      <c r="AU16" s="184"/>
      <c r="AV16" s="185"/>
      <c r="AW16" s="17"/>
      <c r="AX16" s="17"/>
    </row>
    <row r="17" spans="1:50" ht="15.95" customHeight="1" thickBot="1" x14ac:dyDescent="0.2">
      <c r="A17" s="119"/>
      <c r="B17" s="138"/>
      <c r="C17" s="139"/>
      <c r="D17" s="139"/>
      <c r="E17" s="139"/>
      <c r="F17" s="139"/>
      <c r="G17" s="139"/>
      <c r="H17" s="139"/>
      <c r="I17" s="140"/>
      <c r="J17" s="143"/>
      <c r="K17" s="146"/>
      <c r="L17" s="146"/>
      <c r="M17" s="146"/>
      <c r="N17" s="146"/>
      <c r="O17" s="146"/>
      <c r="P17" s="149"/>
      <c r="Q17" s="146"/>
      <c r="R17" s="146"/>
      <c r="S17" s="146"/>
      <c r="T17" s="146"/>
      <c r="U17" s="146"/>
      <c r="V17" s="146"/>
      <c r="W17" s="146"/>
      <c r="X17" s="152"/>
      <c r="Y17" s="146"/>
      <c r="Z17" s="155"/>
      <c r="AA17" s="158"/>
      <c r="AB17" s="155"/>
      <c r="AC17" s="155"/>
      <c r="AD17" s="161"/>
      <c r="AE17" s="164"/>
      <c r="AF17" s="167"/>
      <c r="AG17" s="155"/>
      <c r="AH17" s="155"/>
      <c r="AI17" s="155"/>
      <c r="AJ17" s="170"/>
      <c r="AK17" s="173"/>
      <c r="AL17" s="39"/>
      <c r="AM17" s="33" t="s">
        <v>15</v>
      </c>
      <c r="AN17" s="34"/>
      <c r="AO17" s="34"/>
      <c r="AP17" s="35"/>
      <c r="AQ17" s="174">
        <f>COUNT(J7:AK7)</f>
        <v>0</v>
      </c>
      <c r="AR17" s="175"/>
      <c r="AS17" s="36" t="s">
        <v>10</v>
      </c>
      <c r="AT17" s="186" t="e">
        <f>(AQ16/AQ17)*100</f>
        <v>#DIV/0!</v>
      </c>
      <c r="AU17" s="187"/>
      <c r="AV17" s="77" t="s">
        <v>20</v>
      </c>
      <c r="AW17" s="17"/>
      <c r="AX17" s="17"/>
    </row>
    <row r="18" spans="1:50" s="2" customFormat="1" ht="15.95" customHeight="1" thickTop="1" x14ac:dyDescent="0.1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5.95" customHeight="1" x14ac:dyDescent="0.15">
      <c r="A19" s="108"/>
      <c r="B19" s="109"/>
      <c r="C19" s="109"/>
      <c r="D19" s="109"/>
      <c r="E19" s="109"/>
      <c r="F19" s="109"/>
      <c r="G19" s="109"/>
      <c r="H19" s="109"/>
      <c r="I19" s="110"/>
      <c r="J19" s="9"/>
      <c r="K19" s="9" t="s">
        <v>8</v>
      </c>
      <c r="L19" s="111">
        <f>L5+4</f>
        <v>17</v>
      </c>
      <c r="M19" s="111"/>
      <c r="N19" s="111"/>
      <c r="O19" s="9" t="s">
        <v>9</v>
      </c>
      <c r="P19" s="9"/>
      <c r="Q19" s="89"/>
      <c r="R19" s="9" t="s">
        <v>8</v>
      </c>
      <c r="S19" s="111">
        <f>L5+5</f>
        <v>18</v>
      </c>
      <c r="T19" s="111"/>
      <c r="U19" s="111"/>
      <c r="V19" s="9" t="s">
        <v>9</v>
      </c>
      <c r="W19" s="58"/>
      <c r="X19" s="9"/>
      <c r="Y19" s="9" t="s">
        <v>8</v>
      </c>
      <c r="Z19" s="111">
        <f>L5+6</f>
        <v>19</v>
      </c>
      <c r="AA19" s="111"/>
      <c r="AB19" s="111"/>
      <c r="AC19" s="9" t="s">
        <v>9</v>
      </c>
      <c r="AD19" s="9"/>
      <c r="AE19" s="89"/>
      <c r="AF19" s="9" t="s">
        <v>8</v>
      </c>
      <c r="AG19" s="111">
        <f>L5+7</f>
        <v>20</v>
      </c>
      <c r="AH19" s="111"/>
      <c r="AI19" s="111"/>
      <c r="AJ19" s="9" t="s">
        <v>9</v>
      </c>
      <c r="AK19" s="58"/>
      <c r="AL19" s="4"/>
      <c r="AM19" s="23" t="s">
        <v>11</v>
      </c>
      <c r="AN19" s="113">
        <f>L19</f>
        <v>17</v>
      </c>
      <c r="AO19" s="113"/>
      <c r="AP19" s="70" t="s">
        <v>12</v>
      </c>
      <c r="AQ19" s="11" t="s">
        <v>13</v>
      </c>
      <c r="AR19" s="23" t="s">
        <v>11</v>
      </c>
      <c r="AS19" s="113">
        <f>AG19</f>
        <v>20</v>
      </c>
      <c r="AT19" s="113"/>
      <c r="AU19" s="10" t="s">
        <v>12</v>
      </c>
      <c r="AV19" s="10"/>
      <c r="AW19" s="3"/>
    </row>
    <row r="20" spans="1:50" s="2" customFormat="1" ht="15.95" customHeight="1" x14ac:dyDescent="0.15">
      <c r="A20" s="108" t="s">
        <v>49</v>
      </c>
      <c r="B20" s="109"/>
      <c r="C20" s="109"/>
      <c r="D20" s="109"/>
      <c r="E20" s="109"/>
      <c r="F20" s="109"/>
      <c r="G20" s="109"/>
      <c r="H20" s="109"/>
      <c r="I20" s="110"/>
      <c r="J20" s="86" t="b">
        <f>IF(AK6="月","火",IF(AK6="火","水",IF(AK6="水","木",IF(AK6="木","金",IF(AK6="金","土",IF(AK6="土","日",IF(AK6="日","月")))))))</f>
        <v>0</v>
      </c>
      <c r="K20" s="86" t="b">
        <f>IF(J20="月","火",IF(J20="火","水",IF(J20="水","木",IF(J20="木","金",IF(J20="金","土",IF(J20="土","日",IF(J20="日","月")))))))</f>
        <v>0</v>
      </c>
      <c r="L20" s="86" t="b">
        <f t="shared" ref="L20:AK20" si="1">IF(K20="月","火",IF(K20="火","水",IF(K20="水","木",IF(K20="木","金",IF(K20="金","土",IF(K20="土","日",IF(K20="日","月")))))))</f>
        <v>0</v>
      </c>
      <c r="M20" s="86" t="b">
        <f t="shared" si="1"/>
        <v>0</v>
      </c>
      <c r="N20" s="86" t="b">
        <f t="shared" si="1"/>
        <v>0</v>
      </c>
      <c r="O20" s="86" t="b">
        <f t="shared" si="1"/>
        <v>0</v>
      </c>
      <c r="P20" s="87" t="b">
        <f t="shared" si="1"/>
        <v>0</v>
      </c>
      <c r="Q20" s="90" t="b">
        <f t="shared" si="1"/>
        <v>0</v>
      </c>
      <c r="R20" s="86" t="b">
        <f t="shared" si="1"/>
        <v>0</v>
      </c>
      <c r="S20" s="86" t="b">
        <f t="shared" si="1"/>
        <v>0</v>
      </c>
      <c r="T20" s="86" t="b">
        <f t="shared" si="1"/>
        <v>0</v>
      </c>
      <c r="U20" s="86" t="b">
        <f t="shared" si="1"/>
        <v>0</v>
      </c>
      <c r="V20" s="86" t="b">
        <f t="shared" si="1"/>
        <v>0</v>
      </c>
      <c r="W20" s="86" t="b">
        <f t="shared" si="1"/>
        <v>0</v>
      </c>
      <c r="X20" s="86" t="b">
        <f t="shared" si="1"/>
        <v>0</v>
      </c>
      <c r="Y20" s="86" t="b">
        <f t="shared" si="1"/>
        <v>0</v>
      </c>
      <c r="Z20" s="86" t="b">
        <f t="shared" si="1"/>
        <v>0</v>
      </c>
      <c r="AA20" s="86" t="b">
        <f t="shared" si="1"/>
        <v>0</v>
      </c>
      <c r="AB20" s="86" t="b">
        <f t="shared" si="1"/>
        <v>0</v>
      </c>
      <c r="AC20" s="86" t="b">
        <f t="shared" si="1"/>
        <v>0</v>
      </c>
      <c r="AD20" s="87" t="b">
        <f t="shared" si="1"/>
        <v>0</v>
      </c>
      <c r="AE20" s="90" t="b">
        <f t="shared" si="1"/>
        <v>0</v>
      </c>
      <c r="AF20" s="86" t="b">
        <f t="shared" si="1"/>
        <v>0</v>
      </c>
      <c r="AG20" s="86" t="b">
        <f t="shared" si="1"/>
        <v>0</v>
      </c>
      <c r="AH20" s="86" t="b">
        <f t="shared" si="1"/>
        <v>0</v>
      </c>
      <c r="AI20" s="86" t="b">
        <f t="shared" si="1"/>
        <v>0</v>
      </c>
      <c r="AJ20" s="86" t="b">
        <f t="shared" si="1"/>
        <v>0</v>
      </c>
      <c r="AK20" s="86" t="b">
        <f t="shared" si="1"/>
        <v>0</v>
      </c>
      <c r="AL20" s="4"/>
      <c r="AM20" s="113" t="s">
        <v>14</v>
      </c>
      <c r="AN20" s="113"/>
      <c r="AO20" s="113"/>
      <c r="AP20" s="113"/>
      <c r="AQ20" s="113"/>
      <c r="AR20" s="113"/>
      <c r="AS20" s="113"/>
      <c r="AT20" s="113"/>
      <c r="AU20" s="113"/>
      <c r="AV20" s="113"/>
      <c r="AW20" s="3"/>
    </row>
    <row r="21" spans="1:50" s="2" customFormat="1" ht="15.95" customHeight="1" thickBot="1" x14ac:dyDescent="0.2">
      <c r="A21" s="114" t="s">
        <v>50</v>
      </c>
      <c r="B21" s="115"/>
      <c r="C21" s="115"/>
      <c r="D21" s="115"/>
      <c r="E21" s="115"/>
      <c r="F21" s="115"/>
      <c r="G21" s="115"/>
      <c r="H21" s="115"/>
      <c r="I21" s="11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5.95" customHeight="1" thickTop="1" x14ac:dyDescent="0.15">
      <c r="A22" s="117" t="s">
        <v>35</v>
      </c>
      <c r="B22" s="120" t="s">
        <v>48</v>
      </c>
      <c r="C22" s="121"/>
      <c r="D22" s="121"/>
      <c r="E22" s="121"/>
      <c r="F22" s="121"/>
      <c r="G22" s="122"/>
      <c r="H22" s="126" t="s">
        <v>1</v>
      </c>
      <c r="I22" s="127"/>
      <c r="J22" s="84"/>
      <c r="K22" s="55"/>
      <c r="L22" s="46"/>
      <c r="M22" s="48"/>
      <c r="N22" s="48"/>
      <c r="O22" s="48"/>
      <c r="P22" s="97"/>
      <c r="Q22" s="91"/>
      <c r="R22" s="55"/>
      <c r="S22" s="92"/>
      <c r="T22" s="91"/>
      <c r="U22" s="91"/>
      <c r="V22" s="91"/>
      <c r="W22" s="91"/>
      <c r="X22" s="78"/>
      <c r="Y22" s="55"/>
      <c r="Z22" s="46"/>
      <c r="AA22" s="48"/>
      <c r="AB22" s="46"/>
      <c r="AC22" s="46"/>
      <c r="AD22" s="95"/>
      <c r="AE22" s="92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5.95" customHeight="1" x14ac:dyDescent="0.15">
      <c r="A23" s="118"/>
      <c r="B23" s="123"/>
      <c r="C23" s="124"/>
      <c r="D23" s="124"/>
      <c r="E23" s="124"/>
      <c r="F23" s="124"/>
      <c r="G23" s="125"/>
      <c r="H23" s="128" t="s">
        <v>2</v>
      </c>
      <c r="I23" s="129"/>
      <c r="J23" s="85"/>
      <c r="K23" s="40"/>
      <c r="L23" s="18"/>
      <c r="M23" s="37"/>
      <c r="N23" s="37"/>
      <c r="O23" s="37"/>
      <c r="P23" s="98"/>
      <c r="Q23" s="93"/>
      <c r="R23" s="40"/>
      <c r="S23" s="94"/>
      <c r="T23" s="93"/>
      <c r="U23" s="93"/>
      <c r="V23" s="93"/>
      <c r="W23" s="93"/>
      <c r="X23" s="79"/>
      <c r="Y23" s="40"/>
      <c r="Z23" s="18"/>
      <c r="AA23" s="37"/>
      <c r="AB23" s="18"/>
      <c r="AC23" s="18"/>
      <c r="AD23" s="96"/>
      <c r="AE23" s="94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30">
        <f>COUNTIF(J22:AK22,"□")</f>
        <v>0</v>
      </c>
      <c r="AR23" s="131"/>
      <c r="AS23" s="15" t="s">
        <v>0</v>
      </c>
      <c r="AT23" s="17"/>
      <c r="AU23" s="17"/>
      <c r="AV23" s="17"/>
      <c r="AW23" s="17"/>
    </row>
    <row r="24" spans="1:50" s="2" customFormat="1" ht="15.95" customHeight="1" thickBot="1" x14ac:dyDescent="0.2">
      <c r="A24" s="118"/>
      <c r="B24" s="132" t="s">
        <v>3</v>
      </c>
      <c r="C24" s="133"/>
      <c r="D24" s="133"/>
      <c r="E24" s="133"/>
      <c r="F24" s="133"/>
      <c r="G24" s="133"/>
      <c r="H24" s="133"/>
      <c r="I24" s="134"/>
      <c r="J24" s="191"/>
      <c r="K24" s="168"/>
      <c r="L24" s="153"/>
      <c r="M24" s="153"/>
      <c r="N24" s="153"/>
      <c r="O24" s="168"/>
      <c r="P24" s="159"/>
      <c r="Q24" s="168"/>
      <c r="R24" s="168"/>
      <c r="S24" s="153"/>
      <c r="T24" s="153"/>
      <c r="U24" s="153"/>
      <c r="V24" s="153"/>
      <c r="W24" s="153"/>
      <c r="X24" s="194"/>
      <c r="Y24" s="168"/>
      <c r="Z24" s="153"/>
      <c r="AA24" s="188"/>
      <c r="AB24" s="153"/>
      <c r="AC24" s="153"/>
      <c r="AD24" s="159"/>
      <c r="AE24" s="188"/>
      <c r="AF24" s="168"/>
      <c r="AG24" s="168"/>
      <c r="AH24" s="153"/>
      <c r="AI24" s="188"/>
      <c r="AJ24" s="153"/>
      <c r="AK24" s="197"/>
      <c r="AL24" s="39"/>
      <c r="AM24" s="60" t="s">
        <v>68</v>
      </c>
      <c r="AN24" s="61"/>
      <c r="AO24" s="61"/>
      <c r="AP24" s="62"/>
      <c r="AQ24" s="174">
        <f>COUNTIF(J22:AK22,"■")</f>
        <v>0</v>
      </c>
      <c r="AR24" s="175"/>
      <c r="AS24" s="27" t="s">
        <v>0</v>
      </c>
      <c r="AT24" s="17"/>
      <c r="AU24" s="17"/>
      <c r="AV24" s="17"/>
      <c r="AW24" s="17"/>
    </row>
    <row r="25" spans="1:50" s="2" customFormat="1" ht="15.95" customHeight="1" thickTop="1" x14ac:dyDescent="0.15">
      <c r="A25" s="118"/>
      <c r="B25" s="135"/>
      <c r="C25" s="136"/>
      <c r="D25" s="136"/>
      <c r="E25" s="136"/>
      <c r="F25" s="136"/>
      <c r="G25" s="136"/>
      <c r="H25" s="136"/>
      <c r="I25" s="137"/>
      <c r="J25" s="192"/>
      <c r="K25" s="169"/>
      <c r="L25" s="154"/>
      <c r="M25" s="154"/>
      <c r="N25" s="154"/>
      <c r="O25" s="169"/>
      <c r="P25" s="160"/>
      <c r="Q25" s="169"/>
      <c r="R25" s="169"/>
      <c r="S25" s="154"/>
      <c r="T25" s="154"/>
      <c r="U25" s="154"/>
      <c r="V25" s="154"/>
      <c r="W25" s="154"/>
      <c r="X25" s="195"/>
      <c r="Y25" s="169"/>
      <c r="Z25" s="154"/>
      <c r="AA25" s="189"/>
      <c r="AB25" s="154"/>
      <c r="AC25" s="154"/>
      <c r="AD25" s="160"/>
      <c r="AE25" s="189"/>
      <c r="AF25" s="169"/>
      <c r="AG25" s="169"/>
      <c r="AH25" s="154"/>
      <c r="AI25" s="189"/>
      <c r="AJ25" s="154"/>
      <c r="AK25" s="198"/>
      <c r="AL25" s="39"/>
      <c r="AM25" s="28" t="s">
        <v>16</v>
      </c>
      <c r="AN25" s="29"/>
      <c r="AO25" s="29"/>
      <c r="AP25" s="30"/>
      <c r="AQ25" s="176">
        <f>SUM(AQ23:AR24)</f>
        <v>0</v>
      </c>
      <c r="AR25" s="177"/>
      <c r="AS25" s="31" t="s">
        <v>10</v>
      </c>
      <c r="AT25" s="178" t="s">
        <v>19</v>
      </c>
      <c r="AU25" s="179"/>
      <c r="AV25" s="180"/>
      <c r="AW25" s="17"/>
    </row>
    <row r="26" spans="1:50" s="2" customFormat="1" ht="15.95" customHeight="1" thickBot="1" x14ac:dyDescent="0.2">
      <c r="A26" s="118"/>
      <c r="B26" s="135"/>
      <c r="C26" s="136"/>
      <c r="D26" s="136"/>
      <c r="E26" s="136"/>
      <c r="F26" s="136"/>
      <c r="G26" s="136"/>
      <c r="H26" s="136"/>
      <c r="I26" s="137"/>
      <c r="J26" s="192"/>
      <c r="K26" s="169"/>
      <c r="L26" s="154"/>
      <c r="M26" s="154"/>
      <c r="N26" s="154"/>
      <c r="O26" s="169"/>
      <c r="P26" s="160"/>
      <c r="Q26" s="169"/>
      <c r="R26" s="169"/>
      <c r="S26" s="154"/>
      <c r="T26" s="154"/>
      <c r="U26" s="154"/>
      <c r="V26" s="154"/>
      <c r="W26" s="154"/>
      <c r="X26" s="195"/>
      <c r="Y26" s="169"/>
      <c r="Z26" s="154"/>
      <c r="AA26" s="189"/>
      <c r="AB26" s="154"/>
      <c r="AC26" s="154"/>
      <c r="AD26" s="160"/>
      <c r="AE26" s="189"/>
      <c r="AF26" s="169"/>
      <c r="AG26" s="169"/>
      <c r="AH26" s="154"/>
      <c r="AI26" s="189"/>
      <c r="AJ26" s="154"/>
      <c r="AK26" s="198"/>
      <c r="AL26" s="39"/>
      <c r="AM26" s="33" t="s">
        <v>15</v>
      </c>
      <c r="AN26" s="34"/>
      <c r="AO26" s="34"/>
      <c r="AP26" s="35"/>
      <c r="AQ26" s="174">
        <f>COUNT(J21:AK21)</f>
        <v>0</v>
      </c>
      <c r="AR26" s="175"/>
      <c r="AS26" s="36" t="s">
        <v>10</v>
      </c>
      <c r="AT26" s="181" t="e">
        <f>(AQ25/AQ26)*100</f>
        <v>#DIV/0!</v>
      </c>
      <c r="AU26" s="182"/>
      <c r="AV26" s="76" t="s">
        <v>20</v>
      </c>
      <c r="AW26" s="17"/>
    </row>
    <row r="27" spans="1:50" s="2" customFormat="1" ht="18" customHeight="1" thickTop="1" x14ac:dyDescent="0.15">
      <c r="A27" s="118"/>
      <c r="B27" s="135"/>
      <c r="C27" s="136"/>
      <c r="D27" s="136"/>
      <c r="E27" s="136"/>
      <c r="F27" s="136"/>
      <c r="G27" s="136"/>
      <c r="H27" s="136"/>
      <c r="I27" s="137"/>
      <c r="J27" s="192"/>
      <c r="K27" s="169"/>
      <c r="L27" s="154"/>
      <c r="M27" s="154"/>
      <c r="N27" s="154"/>
      <c r="O27" s="169"/>
      <c r="P27" s="160"/>
      <c r="Q27" s="169"/>
      <c r="R27" s="169"/>
      <c r="S27" s="154"/>
      <c r="T27" s="154"/>
      <c r="U27" s="154"/>
      <c r="V27" s="154"/>
      <c r="W27" s="154"/>
      <c r="X27" s="195"/>
      <c r="Y27" s="169"/>
      <c r="Z27" s="154"/>
      <c r="AA27" s="189"/>
      <c r="AB27" s="154"/>
      <c r="AC27" s="154"/>
      <c r="AD27" s="160"/>
      <c r="AE27" s="189"/>
      <c r="AF27" s="169"/>
      <c r="AG27" s="169"/>
      <c r="AH27" s="154"/>
      <c r="AI27" s="189"/>
      <c r="AJ27" s="154"/>
      <c r="AK27" s="198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5.95" customHeight="1" x14ac:dyDescent="0.15">
      <c r="A28" s="118"/>
      <c r="B28" s="135"/>
      <c r="C28" s="136"/>
      <c r="D28" s="136"/>
      <c r="E28" s="136"/>
      <c r="F28" s="136"/>
      <c r="G28" s="136"/>
      <c r="H28" s="136"/>
      <c r="I28" s="137"/>
      <c r="J28" s="192"/>
      <c r="K28" s="169"/>
      <c r="L28" s="154"/>
      <c r="M28" s="154"/>
      <c r="N28" s="154"/>
      <c r="O28" s="169"/>
      <c r="P28" s="160"/>
      <c r="Q28" s="169"/>
      <c r="R28" s="169"/>
      <c r="S28" s="154"/>
      <c r="T28" s="154"/>
      <c r="U28" s="154"/>
      <c r="V28" s="154"/>
      <c r="W28" s="154"/>
      <c r="X28" s="195"/>
      <c r="Y28" s="169"/>
      <c r="Z28" s="154"/>
      <c r="AA28" s="189"/>
      <c r="AB28" s="154"/>
      <c r="AC28" s="154"/>
      <c r="AD28" s="160"/>
      <c r="AE28" s="189"/>
      <c r="AF28" s="169"/>
      <c r="AG28" s="169"/>
      <c r="AH28" s="154"/>
      <c r="AI28" s="189"/>
      <c r="AJ28" s="154"/>
      <c r="AK28" s="198"/>
      <c r="AL28" s="39"/>
      <c r="AM28" s="12" t="s">
        <v>67</v>
      </c>
      <c r="AN28" s="13"/>
      <c r="AO28" s="13"/>
      <c r="AP28" s="14"/>
      <c r="AQ28" s="130">
        <f>COUNTIF(J23:AK23,"□")</f>
        <v>0</v>
      </c>
      <c r="AR28" s="131"/>
      <c r="AS28" s="15" t="s">
        <v>0</v>
      </c>
      <c r="AT28" s="17"/>
      <c r="AU28" s="17"/>
      <c r="AV28" s="17"/>
      <c r="AW28" s="17"/>
    </row>
    <row r="29" spans="1:50" ht="15.95" customHeight="1" thickBot="1" x14ac:dyDescent="0.2">
      <c r="A29" s="118"/>
      <c r="B29" s="135"/>
      <c r="C29" s="136"/>
      <c r="D29" s="136"/>
      <c r="E29" s="136"/>
      <c r="F29" s="136"/>
      <c r="G29" s="136"/>
      <c r="H29" s="136"/>
      <c r="I29" s="137"/>
      <c r="J29" s="192"/>
      <c r="K29" s="169"/>
      <c r="L29" s="154"/>
      <c r="M29" s="154"/>
      <c r="N29" s="154"/>
      <c r="O29" s="169"/>
      <c r="P29" s="160"/>
      <c r="Q29" s="169"/>
      <c r="R29" s="169"/>
      <c r="S29" s="154"/>
      <c r="T29" s="154"/>
      <c r="U29" s="154"/>
      <c r="V29" s="154"/>
      <c r="W29" s="154"/>
      <c r="X29" s="195"/>
      <c r="Y29" s="169"/>
      <c r="Z29" s="154"/>
      <c r="AA29" s="189"/>
      <c r="AB29" s="154"/>
      <c r="AC29" s="154"/>
      <c r="AD29" s="160"/>
      <c r="AE29" s="189"/>
      <c r="AF29" s="169"/>
      <c r="AG29" s="169"/>
      <c r="AH29" s="154"/>
      <c r="AI29" s="189"/>
      <c r="AJ29" s="154"/>
      <c r="AK29" s="198"/>
      <c r="AL29" s="39"/>
      <c r="AM29" s="24" t="s">
        <v>68</v>
      </c>
      <c r="AN29" s="25"/>
      <c r="AO29" s="25"/>
      <c r="AP29" s="26"/>
      <c r="AQ29" s="174">
        <f>COUNTIF(J23:AK23,"■")</f>
        <v>0</v>
      </c>
      <c r="AR29" s="175"/>
      <c r="AS29" s="27" t="s">
        <v>0</v>
      </c>
      <c r="AT29" s="17"/>
      <c r="AU29" s="17"/>
      <c r="AV29" s="17"/>
      <c r="AW29" s="17"/>
    </row>
    <row r="30" spans="1:50" ht="15.95" customHeight="1" thickTop="1" x14ac:dyDescent="0.15">
      <c r="A30" s="118"/>
      <c r="B30" s="135"/>
      <c r="C30" s="136"/>
      <c r="D30" s="136"/>
      <c r="E30" s="136"/>
      <c r="F30" s="136"/>
      <c r="G30" s="136"/>
      <c r="H30" s="136"/>
      <c r="I30" s="137"/>
      <c r="J30" s="192"/>
      <c r="K30" s="169"/>
      <c r="L30" s="154"/>
      <c r="M30" s="154"/>
      <c r="N30" s="154"/>
      <c r="O30" s="169"/>
      <c r="P30" s="160"/>
      <c r="Q30" s="169"/>
      <c r="R30" s="169"/>
      <c r="S30" s="154"/>
      <c r="T30" s="154"/>
      <c r="U30" s="154"/>
      <c r="V30" s="154"/>
      <c r="W30" s="154"/>
      <c r="X30" s="195"/>
      <c r="Y30" s="169"/>
      <c r="Z30" s="154"/>
      <c r="AA30" s="189"/>
      <c r="AB30" s="154"/>
      <c r="AC30" s="154"/>
      <c r="AD30" s="160"/>
      <c r="AE30" s="189"/>
      <c r="AF30" s="169"/>
      <c r="AG30" s="169"/>
      <c r="AH30" s="154"/>
      <c r="AI30" s="189"/>
      <c r="AJ30" s="154"/>
      <c r="AK30" s="198"/>
      <c r="AL30" s="39"/>
      <c r="AM30" s="28" t="s">
        <v>16</v>
      </c>
      <c r="AN30" s="29"/>
      <c r="AO30" s="29"/>
      <c r="AP30" s="30"/>
      <c r="AQ30" s="176">
        <f>SUM(AQ28:AR29)</f>
        <v>0</v>
      </c>
      <c r="AR30" s="177"/>
      <c r="AS30" s="31" t="s">
        <v>10</v>
      </c>
      <c r="AT30" s="183" t="s">
        <v>19</v>
      </c>
      <c r="AU30" s="184"/>
      <c r="AV30" s="185"/>
      <c r="AW30" s="17"/>
    </row>
    <row r="31" spans="1:50" ht="15.95" customHeight="1" thickBot="1" x14ac:dyDescent="0.2">
      <c r="A31" s="119"/>
      <c r="B31" s="138"/>
      <c r="C31" s="139"/>
      <c r="D31" s="139"/>
      <c r="E31" s="139"/>
      <c r="F31" s="139"/>
      <c r="G31" s="139"/>
      <c r="H31" s="139"/>
      <c r="I31" s="140"/>
      <c r="J31" s="193"/>
      <c r="K31" s="170"/>
      <c r="L31" s="155"/>
      <c r="M31" s="155"/>
      <c r="N31" s="155"/>
      <c r="O31" s="170"/>
      <c r="P31" s="161"/>
      <c r="Q31" s="170"/>
      <c r="R31" s="170"/>
      <c r="S31" s="155"/>
      <c r="T31" s="155"/>
      <c r="U31" s="155"/>
      <c r="V31" s="155"/>
      <c r="W31" s="155"/>
      <c r="X31" s="196"/>
      <c r="Y31" s="170"/>
      <c r="Z31" s="155"/>
      <c r="AA31" s="190"/>
      <c r="AB31" s="155"/>
      <c r="AC31" s="155"/>
      <c r="AD31" s="161"/>
      <c r="AE31" s="190"/>
      <c r="AF31" s="170"/>
      <c r="AG31" s="170"/>
      <c r="AH31" s="155"/>
      <c r="AI31" s="190"/>
      <c r="AJ31" s="155"/>
      <c r="AK31" s="199"/>
      <c r="AL31" s="39"/>
      <c r="AM31" s="33" t="s">
        <v>15</v>
      </c>
      <c r="AN31" s="34"/>
      <c r="AO31" s="34"/>
      <c r="AP31" s="35"/>
      <c r="AQ31" s="174">
        <f>COUNT(J21:AK21)</f>
        <v>0</v>
      </c>
      <c r="AR31" s="175"/>
      <c r="AS31" s="36" t="s">
        <v>10</v>
      </c>
      <c r="AT31" s="186" t="e">
        <f>(AQ30/AQ31)*100</f>
        <v>#DIV/0!</v>
      </c>
      <c r="AU31" s="187"/>
      <c r="AV31" s="77" t="s">
        <v>20</v>
      </c>
      <c r="AW31" s="17"/>
    </row>
    <row r="32" spans="1:50" ht="15.95" customHeight="1" thickTop="1" x14ac:dyDescent="0.1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5.95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10"/>
      <c r="J33" s="9"/>
      <c r="K33" s="9" t="s">
        <v>8</v>
      </c>
      <c r="L33" s="111">
        <f>L5+8</f>
        <v>21</v>
      </c>
      <c r="M33" s="111"/>
      <c r="N33" s="111"/>
      <c r="O33" s="9" t="s">
        <v>9</v>
      </c>
      <c r="P33" s="9"/>
      <c r="Q33" s="89"/>
      <c r="R33" s="9" t="s">
        <v>8</v>
      </c>
      <c r="S33" s="111">
        <f>L5+9</f>
        <v>22</v>
      </c>
      <c r="T33" s="111"/>
      <c r="U33" s="111"/>
      <c r="V33" s="9" t="s">
        <v>9</v>
      </c>
      <c r="W33" s="58"/>
      <c r="X33" s="9"/>
      <c r="Y33" s="9" t="s">
        <v>8</v>
      </c>
      <c r="Z33" s="111">
        <f>L5+10</f>
        <v>23</v>
      </c>
      <c r="AA33" s="111"/>
      <c r="AB33" s="111"/>
      <c r="AC33" s="9" t="s">
        <v>9</v>
      </c>
      <c r="AD33" s="9"/>
      <c r="AE33" s="89"/>
      <c r="AF33" s="9" t="s">
        <v>8</v>
      </c>
      <c r="AG33" s="111">
        <f>L5+11</f>
        <v>24</v>
      </c>
      <c r="AH33" s="111"/>
      <c r="AI33" s="111"/>
      <c r="AJ33" s="9" t="s">
        <v>9</v>
      </c>
      <c r="AK33" s="58"/>
      <c r="AL33" s="4"/>
      <c r="AM33" s="23" t="s">
        <v>11</v>
      </c>
      <c r="AN33" s="113">
        <f>L33</f>
        <v>21</v>
      </c>
      <c r="AO33" s="113"/>
      <c r="AP33" s="70" t="s">
        <v>12</v>
      </c>
      <c r="AQ33" s="11" t="s">
        <v>13</v>
      </c>
      <c r="AR33" s="23" t="s">
        <v>11</v>
      </c>
      <c r="AS33" s="113">
        <f>AG33</f>
        <v>24</v>
      </c>
      <c r="AT33" s="113"/>
      <c r="AU33" s="10" t="s">
        <v>12</v>
      </c>
      <c r="AV33" s="10"/>
      <c r="AW33" s="3"/>
    </row>
    <row r="34" spans="1:53" ht="15.95" customHeight="1" x14ac:dyDescent="0.15">
      <c r="A34" s="108" t="s">
        <v>49</v>
      </c>
      <c r="B34" s="109"/>
      <c r="C34" s="109"/>
      <c r="D34" s="109"/>
      <c r="E34" s="109"/>
      <c r="F34" s="109"/>
      <c r="G34" s="109"/>
      <c r="H34" s="109"/>
      <c r="I34" s="110"/>
      <c r="J34" s="86" t="b">
        <f>IF(AK20="月","火",IF(AK20="火","水",IF(AK20="水","木",IF(AK20="木","金",IF(AK20="金","土",IF(AK20="土","日",IF(AK20="日","月")))))))</f>
        <v>0</v>
      </c>
      <c r="K34" s="86" t="b">
        <f>IF(J34="月","火",IF(J34="火","水",IF(J34="水","木",IF(J34="木","金",IF(J34="金","土",IF(J34="土","日",IF(J34="日","月")))))))</f>
        <v>0</v>
      </c>
      <c r="L34" s="86" t="b">
        <f t="shared" ref="L34:AK34" si="2">IF(K34="月","火",IF(K34="火","水",IF(K34="水","木",IF(K34="木","金",IF(K34="金","土",IF(K34="土","日",IF(K34="日","月")))))))</f>
        <v>0</v>
      </c>
      <c r="M34" s="86" t="b">
        <f t="shared" si="2"/>
        <v>0</v>
      </c>
      <c r="N34" s="86" t="b">
        <f t="shared" si="2"/>
        <v>0</v>
      </c>
      <c r="O34" s="86" t="b">
        <f t="shared" si="2"/>
        <v>0</v>
      </c>
      <c r="P34" s="87" t="b">
        <f t="shared" si="2"/>
        <v>0</v>
      </c>
      <c r="Q34" s="90" t="b">
        <f t="shared" si="2"/>
        <v>0</v>
      </c>
      <c r="R34" s="86" t="b">
        <f t="shared" si="2"/>
        <v>0</v>
      </c>
      <c r="S34" s="86" t="b">
        <f t="shared" si="2"/>
        <v>0</v>
      </c>
      <c r="T34" s="86" t="b">
        <f t="shared" si="2"/>
        <v>0</v>
      </c>
      <c r="U34" s="86" t="b">
        <f t="shared" si="2"/>
        <v>0</v>
      </c>
      <c r="V34" s="86" t="b">
        <f t="shared" si="2"/>
        <v>0</v>
      </c>
      <c r="W34" s="86" t="b">
        <f t="shared" si="2"/>
        <v>0</v>
      </c>
      <c r="X34" s="86" t="b">
        <f t="shared" si="2"/>
        <v>0</v>
      </c>
      <c r="Y34" s="86" t="b">
        <f t="shared" si="2"/>
        <v>0</v>
      </c>
      <c r="Z34" s="86" t="b">
        <f t="shared" si="2"/>
        <v>0</v>
      </c>
      <c r="AA34" s="86" t="b">
        <f t="shared" si="2"/>
        <v>0</v>
      </c>
      <c r="AB34" s="86" t="b">
        <f t="shared" si="2"/>
        <v>0</v>
      </c>
      <c r="AC34" s="86" t="b">
        <f t="shared" si="2"/>
        <v>0</v>
      </c>
      <c r="AD34" s="87" t="b">
        <f t="shared" si="2"/>
        <v>0</v>
      </c>
      <c r="AE34" s="90" t="b">
        <f t="shared" si="2"/>
        <v>0</v>
      </c>
      <c r="AF34" s="86" t="b">
        <f t="shared" si="2"/>
        <v>0</v>
      </c>
      <c r="AG34" s="86" t="b">
        <f t="shared" si="2"/>
        <v>0</v>
      </c>
      <c r="AH34" s="86" t="b">
        <f t="shared" si="2"/>
        <v>0</v>
      </c>
      <c r="AI34" s="86" t="b">
        <f t="shared" si="2"/>
        <v>0</v>
      </c>
      <c r="AJ34" s="86" t="b">
        <f t="shared" si="2"/>
        <v>0</v>
      </c>
      <c r="AK34" s="86" t="b">
        <f t="shared" si="2"/>
        <v>0</v>
      </c>
      <c r="AL34" s="4"/>
      <c r="AM34" s="113" t="s">
        <v>14</v>
      </c>
      <c r="AN34" s="113"/>
      <c r="AO34" s="113"/>
      <c r="AP34" s="113"/>
      <c r="AQ34" s="113"/>
      <c r="AR34" s="113"/>
      <c r="AS34" s="113"/>
      <c r="AT34" s="113"/>
      <c r="AU34" s="113"/>
      <c r="AV34" s="113"/>
      <c r="AW34" s="3"/>
    </row>
    <row r="35" spans="1:53" s="2" customFormat="1" ht="15.95" customHeight="1" thickBot="1" x14ac:dyDescent="0.2">
      <c r="A35" s="114" t="s">
        <v>50</v>
      </c>
      <c r="B35" s="115"/>
      <c r="C35" s="115"/>
      <c r="D35" s="115"/>
      <c r="E35" s="115"/>
      <c r="F35" s="115"/>
      <c r="G35" s="115"/>
      <c r="H35" s="115"/>
      <c r="I35" s="11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5.95" customHeight="1" thickTop="1" x14ac:dyDescent="0.15">
      <c r="A36" s="117" t="s">
        <v>35</v>
      </c>
      <c r="B36" s="120" t="s">
        <v>48</v>
      </c>
      <c r="C36" s="121"/>
      <c r="D36" s="121"/>
      <c r="E36" s="121"/>
      <c r="F36" s="121"/>
      <c r="G36" s="122"/>
      <c r="H36" s="126" t="s">
        <v>1</v>
      </c>
      <c r="I36" s="127"/>
      <c r="J36" s="84"/>
      <c r="K36" s="55"/>
      <c r="L36" s="46"/>
      <c r="M36" s="48"/>
      <c r="N36" s="48"/>
      <c r="O36" s="48"/>
      <c r="P36" s="97"/>
      <c r="Q36" s="91"/>
      <c r="R36" s="55"/>
      <c r="S36" s="92"/>
      <c r="T36" s="91"/>
      <c r="U36" s="91"/>
      <c r="V36" s="91"/>
      <c r="W36" s="91"/>
      <c r="X36" s="78"/>
      <c r="Y36" s="55"/>
      <c r="Z36" s="46"/>
      <c r="AA36" s="48"/>
      <c r="AB36" s="46"/>
      <c r="AC36" s="46"/>
      <c r="AD36" s="95"/>
      <c r="AE36" s="92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5.95" customHeight="1" x14ac:dyDescent="0.15">
      <c r="A37" s="118"/>
      <c r="B37" s="123"/>
      <c r="C37" s="124"/>
      <c r="D37" s="124"/>
      <c r="E37" s="124"/>
      <c r="F37" s="124"/>
      <c r="G37" s="125"/>
      <c r="H37" s="128" t="s">
        <v>2</v>
      </c>
      <c r="I37" s="129"/>
      <c r="J37" s="85"/>
      <c r="K37" s="40"/>
      <c r="L37" s="18"/>
      <c r="M37" s="37"/>
      <c r="N37" s="37"/>
      <c r="O37" s="37"/>
      <c r="P37" s="98"/>
      <c r="Q37" s="93"/>
      <c r="R37" s="40"/>
      <c r="S37" s="94"/>
      <c r="T37" s="93"/>
      <c r="U37" s="93"/>
      <c r="V37" s="93"/>
      <c r="W37" s="93"/>
      <c r="X37" s="79"/>
      <c r="Y37" s="40"/>
      <c r="Z37" s="18"/>
      <c r="AA37" s="37"/>
      <c r="AB37" s="18"/>
      <c r="AC37" s="18"/>
      <c r="AD37" s="96"/>
      <c r="AE37" s="94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30">
        <f>COUNTIF(J36:W36,"□")</f>
        <v>0</v>
      </c>
      <c r="AR37" s="131"/>
      <c r="AS37" s="15" t="s">
        <v>0</v>
      </c>
      <c r="AT37" s="17"/>
      <c r="AU37" s="17"/>
      <c r="AV37" s="17"/>
      <c r="AW37" s="17"/>
    </row>
    <row r="38" spans="1:53" ht="15.95" customHeight="1" thickBot="1" x14ac:dyDescent="0.2">
      <c r="A38" s="118"/>
      <c r="B38" s="132" t="s">
        <v>3</v>
      </c>
      <c r="C38" s="133"/>
      <c r="D38" s="133"/>
      <c r="E38" s="133"/>
      <c r="F38" s="133"/>
      <c r="G38" s="133"/>
      <c r="H38" s="133"/>
      <c r="I38" s="134"/>
      <c r="J38" s="191"/>
      <c r="K38" s="165"/>
      <c r="L38" s="153"/>
      <c r="M38" s="153"/>
      <c r="N38" s="153"/>
      <c r="O38" s="153"/>
      <c r="P38" s="159"/>
      <c r="Q38" s="153"/>
      <c r="R38" s="153"/>
      <c r="S38" s="153"/>
      <c r="T38" s="168"/>
      <c r="U38" s="168"/>
      <c r="V38" s="168"/>
      <c r="W38" s="153"/>
      <c r="X38" s="191"/>
      <c r="Y38" s="153"/>
      <c r="Z38" s="153"/>
      <c r="AA38" s="156"/>
      <c r="AB38" s="144"/>
      <c r="AC38" s="147"/>
      <c r="AD38" s="159"/>
      <c r="AE38" s="162"/>
      <c r="AF38" s="165"/>
      <c r="AG38" s="153"/>
      <c r="AH38" s="153"/>
      <c r="AI38" s="153"/>
      <c r="AJ38" s="153"/>
      <c r="AK38" s="153"/>
      <c r="AL38" s="39"/>
      <c r="AM38" s="60" t="s">
        <v>68</v>
      </c>
      <c r="AN38" s="61"/>
      <c r="AO38" s="61"/>
      <c r="AP38" s="62"/>
      <c r="AQ38" s="174">
        <f>COUNTIF(J36:AK36,"■")</f>
        <v>0</v>
      </c>
      <c r="AR38" s="175"/>
      <c r="AS38" s="27" t="s">
        <v>0</v>
      </c>
      <c r="AT38" s="17"/>
      <c r="AU38" s="17"/>
      <c r="AV38" s="17"/>
      <c r="AW38" s="17"/>
    </row>
    <row r="39" spans="1:53" ht="15.95" customHeight="1" thickTop="1" x14ac:dyDescent="0.15">
      <c r="A39" s="118"/>
      <c r="B39" s="135"/>
      <c r="C39" s="136"/>
      <c r="D39" s="136"/>
      <c r="E39" s="136"/>
      <c r="F39" s="136"/>
      <c r="G39" s="136"/>
      <c r="H39" s="136"/>
      <c r="I39" s="137"/>
      <c r="J39" s="192"/>
      <c r="K39" s="166"/>
      <c r="L39" s="154"/>
      <c r="M39" s="154"/>
      <c r="N39" s="154"/>
      <c r="O39" s="154"/>
      <c r="P39" s="160"/>
      <c r="Q39" s="154"/>
      <c r="R39" s="154"/>
      <c r="S39" s="154"/>
      <c r="T39" s="169"/>
      <c r="U39" s="169"/>
      <c r="V39" s="169"/>
      <c r="W39" s="154"/>
      <c r="X39" s="192"/>
      <c r="Y39" s="154"/>
      <c r="Z39" s="154"/>
      <c r="AA39" s="157"/>
      <c r="AB39" s="145"/>
      <c r="AC39" s="148"/>
      <c r="AD39" s="160"/>
      <c r="AE39" s="163"/>
      <c r="AF39" s="166"/>
      <c r="AG39" s="154"/>
      <c r="AH39" s="154"/>
      <c r="AI39" s="154"/>
      <c r="AJ39" s="154"/>
      <c r="AK39" s="154"/>
      <c r="AL39" s="39"/>
      <c r="AM39" s="28" t="s">
        <v>16</v>
      </c>
      <c r="AN39" s="29"/>
      <c r="AO39" s="29"/>
      <c r="AP39" s="30"/>
      <c r="AQ39" s="176">
        <f>SUM(AQ37:AR38)</f>
        <v>0</v>
      </c>
      <c r="AR39" s="177"/>
      <c r="AS39" s="31" t="s">
        <v>10</v>
      </c>
      <c r="AT39" s="178" t="s">
        <v>19</v>
      </c>
      <c r="AU39" s="179"/>
      <c r="AV39" s="180"/>
      <c r="AW39" s="17"/>
      <c r="AX39" s="7" t="s">
        <v>34</v>
      </c>
    </row>
    <row r="40" spans="1:53" ht="15.95" customHeight="1" thickBot="1" x14ac:dyDescent="0.2">
      <c r="A40" s="118"/>
      <c r="B40" s="135"/>
      <c r="C40" s="136"/>
      <c r="D40" s="136"/>
      <c r="E40" s="136"/>
      <c r="F40" s="136"/>
      <c r="G40" s="136"/>
      <c r="H40" s="136"/>
      <c r="I40" s="137"/>
      <c r="J40" s="192"/>
      <c r="K40" s="166"/>
      <c r="L40" s="154"/>
      <c r="M40" s="154"/>
      <c r="N40" s="154"/>
      <c r="O40" s="154"/>
      <c r="P40" s="160"/>
      <c r="Q40" s="154"/>
      <c r="R40" s="154"/>
      <c r="S40" s="154"/>
      <c r="T40" s="169"/>
      <c r="U40" s="169"/>
      <c r="V40" s="169"/>
      <c r="W40" s="154"/>
      <c r="X40" s="192"/>
      <c r="Y40" s="154"/>
      <c r="Z40" s="154"/>
      <c r="AA40" s="157"/>
      <c r="AB40" s="145"/>
      <c r="AC40" s="148"/>
      <c r="AD40" s="160"/>
      <c r="AE40" s="163"/>
      <c r="AF40" s="166"/>
      <c r="AG40" s="154"/>
      <c r="AH40" s="154"/>
      <c r="AI40" s="154"/>
      <c r="AJ40" s="154"/>
      <c r="AK40" s="154"/>
      <c r="AL40" s="39"/>
      <c r="AM40" s="33" t="s">
        <v>15</v>
      </c>
      <c r="AN40" s="34"/>
      <c r="AO40" s="34"/>
      <c r="AP40" s="35"/>
      <c r="AQ40" s="174">
        <f>COUNT(J35:AK35)</f>
        <v>0</v>
      </c>
      <c r="AR40" s="175"/>
      <c r="AS40" s="36" t="s">
        <v>10</v>
      </c>
      <c r="AT40" s="181" t="e">
        <f>(AQ39/AQ40)*100</f>
        <v>#DIV/0!</v>
      </c>
      <c r="AU40" s="182"/>
      <c r="AV40" s="76" t="s">
        <v>20</v>
      </c>
      <c r="AW40" s="17"/>
      <c r="AX40" s="5" t="s">
        <v>29</v>
      </c>
    </row>
    <row r="41" spans="1:53" ht="15.95" customHeight="1" thickTop="1" x14ac:dyDescent="0.15">
      <c r="A41" s="118"/>
      <c r="B41" s="135"/>
      <c r="C41" s="136"/>
      <c r="D41" s="136"/>
      <c r="E41" s="136"/>
      <c r="F41" s="136"/>
      <c r="G41" s="136"/>
      <c r="H41" s="136"/>
      <c r="I41" s="137"/>
      <c r="J41" s="192"/>
      <c r="K41" s="166"/>
      <c r="L41" s="154"/>
      <c r="M41" s="154"/>
      <c r="N41" s="154"/>
      <c r="O41" s="154"/>
      <c r="P41" s="160"/>
      <c r="Q41" s="154"/>
      <c r="R41" s="154"/>
      <c r="S41" s="154"/>
      <c r="T41" s="169"/>
      <c r="U41" s="169"/>
      <c r="V41" s="169"/>
      <c r="W41" s="154"/>
      <c r="X41" s="192"/>
      <c r="Y41" s="154"/>
      <c r="Z41" s="154"/>
      <c r="AA41" s="157"/>
      <c r="AB41" s="145"/>
      <c r="AC41" s="148"/>
      <c r="AD41" s="160"/>
      <c r="AE41" s="163"/>
      <c r="AF41" s="166"/>
      <c r="AG41" s="154"/>
      <c r="AH41" s="154"/>
      <c r="AI41" s="154"/>
      <c r="AJ41" s="154"/>
      <c r="AK41" s="154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5.95" customHeight="1" x14ac:dyDescent="0.15">
      <c r="A42" s="118"/>
      <c r="B42" s="135"/>
      <c r="C42" s="136"/>
      <c r="D42" s="136"/>
      <c r="E42" s="136"/>
      <c r="F42" s="136"/>
      <c r="G42" s="136"/>
      <c r="H42" s="136"/>
      <c r="I42" s="137"/>
      <c r="J42" s="192"/>
      <c r="K42" s="166"/>
      <c r="L42" s="154"/>
      <c r="M42" s="154"/>
      <c r="N42" s="154"/>
      <c r="O42" s="154"/>
      <c r="P42" s="160"/>
      <c r="Q42" s="154"/>
      <c r="R42" s="154"/>
      <c r="S42" s="154"/>
      <c r="T42" s="169"/>
      <c r="U42" s="169"/>
      <c r="V42" s="169"/>
      <c r="W42" s="154"/>
      <c r="X42" s="192"/>
      <c r="Y42" s="154"/>
      <c r="Z42" s="154"/>
      <c r="AA42" s="157"/>
      <c r="AB42" s="145"/>
      <c r="AC42" s="148"/>
      <c r="AD42" s="160"/>
      <c r="AE42" s="163"/>
      <c r="AF42" s="166"/>
      <c r="AG42" s="154"/>
      <c r="AH42" s="154"/>
      <c r="AI42" s="154"/>
      <c r="AJ42" s="154"/>
      <c r="AK42" s="154"/>
      <c r="AL42" s="39"/>
      <c r="AM42" s="12" t="s">
        <v>67</v>
      </c>
      <c r="AN42" s="13"/>
      <c r="AO42" s="13"/>
      <c r="AP42" s="14"/>
      <c r="AQ42" s="130">
        <f>COUNTIF(J37:P37,"□")</f>
        <v>0</v>
      </c>
      <c r="AR42" s="131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5.95" customHeight="1" thickBot="1" x14ac:dyDescent="0.2">
      <c r="A43" s="118"/>
      <c r="B43" s="135"/>
      <c r="C43" s="136"/>
      <c r="D43" s="136"/>
      <c r="E43" s="136"/>
      <c r="F43" s="136"/>
      <c r="G43" s="136"/>
      <c r="H43" s="136"/>
      <c r="I43" s="137"/>
      <c r="J43" s="192"/>
      <c r="K43" s="166"/>
      <c r="L43" s="154"/>
      <c r="M43" s="154"/>
      <c r="N43" s="154"/>
      <c r="O43" s="154"/>
      <c r="P43" s="160"/>
      <c r="Q43" s="154"/>
      <c r="R43" s="154"/>
      <c r="S43" s="154"/>
      <c r="T43" s="169"/>
      <c r="U43" s="169"/>
      <c r="V43" s="169"/>
      <c r="W43" s="154"/>
      <c r="X43" s="192"/>
      <c r="Y43" s="154"/>
      <c r="Z43" s="154"/>
      <c r="AA43" s="157"/>
      <c r="AB43" s="145"/>
      <c r="AC43" s="148"/>
      <c r="AD43" s="160"/>
      <c r="AE43" s="163"/>
      <c r="AF43" s="166"/>
      <c r="AG43" s="154"/>
      <c r="AH43" s="154"/>
      <c r="AI43" s="154"/>
      <c r="AJ43" s="154"/>
      <c r="AK43" s="154"/>
      <c r="AL43" s="39"/>
      <c r="AM43" s="24" t="s">
        <v>68</v>
      </c>
      <c r="AN43" s="25"/>
      <c r="AO43" s="25"/>
      <c r="AP43" s="26"/>
      <c r="AQ43" s="174">
        <f>COUNTIF(J37:AK37,"■")</f>
        <v>0</v>
      </c>
      <c r="AR43" s="175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5.95" customHeight="1" thickTop="1" x14ac:dyDescent="0.15">
      <c r="A44" s="118"/>
      <c r="B44" s="135"/>
      <c r="C44" s="136"/>
      <c r="D44" s="136"/>
      <c r="E44" s="136"/>
      <c r="F44" s="136"/>
      <c r="G44" s="136"/>
      <c r="H44" s="136"/>
      <c r="I44" s="137"/>
      <c r="J44" s="192"/>
      <c r="K44" s="166"/>
      <c r="L44" s="154"/>
      <c r="M44" s="154"/>
      <c r="N44" s="154"/>
      <c r="O44" s="154"/>
      <c r="P44" s="160"/>
      <c r="Q44" s="154"/>
      <c r="R44" s="154"/>
      <c r="S44" s="154"/>
      <c r="T44" s="169"/>
      <c r="U44" s="169"/>
      <c r="V44" s="169"/>
      <c r="W44" s="154"/>
      <c r="X44" s="192"/>
      <c r="Y44" s="154"/>
      <c r="Z44" s="154"/>
      <c r="AA44" s="157"/>
      <c r="AB44" s="145"/>
      <c r="AC44" s="148"/>
      <c r="AD44" s="160"/>
      <c r="AE44" s="163"/>
      <c r="AF44" s="166"/>
      <c r="AG44" s="154"/>
      <c r="AH44" s="154"/>
      <c r="AI44" s="154"/>
      <c r="AJ44" s="154"/>
      <c r="AK44" s="154"/>
      <c r="AL44" s="39"/>
      <c r="AM44" s="28" t="s">
        <v>16</v>
      </c>
      <c r="AN44" s="29"/>
      <c r="AO44" s="29"/>
      <c r="AP44" s="30"/>
      <c r="AQ44" s="176">
        <f>SUM(AQ42:AR43)</f>
        <v>0</v>
      </c>
      <c r="AR44" s="177"/>
      <c r="AS44" s="31" t="s">
        <v>10</v>
      </c>
      <c r="AT44" s="183" t="s">
        <v>19</v>
      </c>
      <c r="AU44" s="184"/>
      <c r="AV44" s="185"/>
      <c r="AW44" s="17"/>
      <c r="AX44" s="7" t="s">
        <v>30</v>
      </c>
      <c r="AY44" s="17"/>
      <c r="AZ44" s="17"/>
      <c r="BA44" s="17"/>
    </row>
    <row r="45" spans="1:53" ht="15.95" customHeight="1" thickBot="1" x14ac:dyDescent="0.2">
      <c r="A45" s="119"/>
      <c r="B45" s="138"/>
      <c r="C45" s="139"/>
      <c r="D45" s="139"/>
      <c r="E45" s="139"/>
      <c r="F45" s="139"/>
      <c r="G45" s="139"/>
      <c r="H45" s="139"/>
      <c r="I45" s="140"/>
      <c r="J45" s="193"/>
      <c r="K45" s="167"/>
      <c r="L45" s="155"/>
      <c r="M45" s="155"/>
      <c r="N45" s="155"/>
      <c r="O45" s="155"/>
      <c r="P45" s="161"/>
      <c r="Q45" s="155"/>
      <c r="R45" s="155"/>
      <c r="S45" s="155"/>
      <c r="T45" s="170"/>
      <c r="U45" s="170"/>
      <c r="V45" s="170"/>
      <c r="W45" s="155"/>
      <c r="X45" s="193"/>
      <c r="Y45" s="155"/>
      <c r="Z45" s="155"/>
      <c r="AA45" s="158"/>
      <c r="AB45" s="146"/>
      <c r="AC45" s="149"/>
      <c r="AD45" s="161"/>
      <c r="AE45" s="164"/>
      <c r="AF45" s="167"/>
      <c r="AG45" s="155"/>
      <c r="AH45" s="155"/>
      <c r="AI45" s="155"/>
      <c r="AJ45" s="155"/>
      <c r="AK45" s="155"/>
      <c r="AL45" s="39"/>
      <c r="AM45" s="33" t="s">
        <v>15</v>
      </c>
      <c r="AN45" s="34"/>
      <c r="AO45" s="34"/>
      <c r="AP45" s="35"/>
      <c r="AQ45" s="174">
        <f>COUNT(J35:AK35)</f>
        <v>0</v>
      </c>
      <c r="AR45" s="175"/>
      <c r="AS45" s="36" t="s">
        <v>10</v>
      </c>
      <c r="AT45" s="186" t="e">
        <f>(AQ44/AQ45)*100</f>
        <v>#DIV/0!</v>
      </c>
      <c r="AU45" s="187"/>
      <c r="AV45" s="77" t="s">
        <v>20</v>
      </c>
      <c r="AW45" s="17"/>
      <c r="AX45" s="16" t="s">
        <v>33</v>
      </c>
      <c r="AY45" s="16"/>
      <c r="AZ45" s="16"/>
      <c r="BA45" s="7"/>
    </row>
    <row r="46" spans="1:53" ht="15.95" customHeight="1" thickTop="1" x14ac:dyDescent="0.15">
      <c r="A46" s="203" t="s">
        <v>45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AQ2:AV2"/>
    <mergeCell ref="F3:R3"/>
    <mergeCell ref="AT45:AU45"/>
    <mergeCell ref="AJ38:AJ45"/>
    <mergeCell ref="AK38:AK45"/>
    <mergeCell ref="AQ38:AR38"/>
    <mergeCell ref="AQ39:AR39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I38:AI45"/>
    <mergeCell ref="AA38:AA45"/>
    <mergeCell ref="AQ45:AR45"/>
    <mergeCell ref="AB38:AB45"/>
    <mergeCell ref="AC38:AC45"/>
    <mergeCell ref="AD38:AD45"/>
    <mergeCell ref="AE38:AE45"/>
    <mergeCell ref="AF38:AF45"/>
    <mergeCell ref="AG38:AG45"/>
    <mergeCell ref="A46:AK46"/>
    <mergeCell ref="A35:I35"/>
    <mergeCell ref="A36:A45"/>
    <mergeCell ref="B36:G37"/>
    <mergeCell ref="H36:I36"/>
    <mergeCell ref="H37:I37"/>
    <mergeCell ref="AQ37:AR37"/>
    <mergeCell ref="B38:I45"/>
    <mergeCell ref="J38:J45"/>
    <mergeCell ref="K38:K45"/>
    <mergeCell ref="L38:L45"/>
    <mergeCell ref="M38:M45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33:I33"/>
    <mergeCell ref="L33:N33"/>
    <mergeCell ref="S33:U33"/>
    <mergeCell ref="Z33:AB33"/>
    <mergeCell ref="AG33:AI33"/>
    <mergeCell ref="AN33:AO33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D24:AD31"/>
    <mergeCell ref="AE24:AE31"/>
    <mergeCell ref="AF24:AF31"/>
    <mergeCell ref="AG24:AG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G19:AI19"/>
    <mergeCell ref="AN19:AO19"/>
    <mergeCell ref="AS19:AT19"/>
    <mergeCell ref="AG10:AG17"/>
    <mergeCell ref="AH10:AH17"/>
    <mergeCell ref="AF10:AF17"/>
    <mergeCell ref="AI10:AI17"/>
    <mergeCell ref="AJ10:AJ17"/>
    <mergeCell ref="AK10:AK17"/>
    <mergeCell ref="AQ10:AR10"/>
    <mergeCell ref="AQ11:AR11"/>
    <mergeCell ref="AQ17:AR17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X10:X17"/>
    <mergeCell ref="Y10:Y17"/>
    <mergeCell ref="Z10:Z17"/>
    <mergeCell ref="AA10:AA17"/>
    <mergeCell ref="AB10:AB17"/>
    <mergeCell ref="AC10:AC17"/>
    <mergeCell ref="AD10:AD17"/>
    <mergeCell ref="AE10:AE17"/>
    <mergeCell ref="A19:I19"/>
    <mergeCell ref="L19:N19"/>
    <mergeCell ref="S19:U19"/>
    <mergeCell ref="Z19:AB19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V10:V17"/>
    <mergeCell ref="W10:W17"/>
    <mergeCell ref="A1:L1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  <mergeCell ref="AN5:AO5"/>
  </mergeCells>
  <phoneticPr fontId="6"/>
  <conditionalFormatting sqref="J6:AK6">
    <cfRule type="containsText" dxfId="29" priority="5" stopIfTrue="1" operator="containsText" text="日">
      <formula>NOT(ISERROR(SEARCH("日",J6)))</formula>
    </cfRule>
    <cfRule type="containsText" dxfId="28" priority="6" stopIfTrue="1" operator="containsText" text="土">
      <formula>NOT(ISERROR(SEARCH("土",J6)))</formula>
    </cfRule>
  </conditionalFormatting>
  <conditionalFormatting sqref="J20:AK20">
    <cfRule type="containsText" dxfId="27" priority="3" stopIfTrue="1" operator="containsText" text="日">
      <formula>NOT(ISERROR(SEARCH("日",J20)))</formula>
    </cfRule>
    <cfRule type="containsText" dxfId="26" priority="4" stopIfTrue="1" operator="containsText" text="土">
      <formula>NOT(ISERROR(SEARCH("土",J20)))</formula>
    </cfRule>
  </conditionalFormatting>
  <conditionalFormatting sqref="J34:AK34">
    <cfRule type="containsText" dxfId="25" priority="1" stopIfTrue="1" operator="containsText" text="日">
      <formula>NOT(ISERROR(SEARCH("日",J34)))</formula>
    </cfRule>
    <cfRule type="containsText" dxfId="24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A1">
      <formula1>$AX$1:$AX$2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activeCell="AQ46" sqref="AQ46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200" t="s">
        <v>54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3</v>
      </c>
      <c r="AX1" t="s">
        <v>55</v>
      </c>
      <c r="BB1" s="83" t="s">
        <v>56</v>
      </c>
      <c r="BC1" t="s">
        <v>66</v>
      </c>
    </row>
    <row r="2" spans="1:60" ht="15.95" customHeight="1" x14ac:dyDescent="0.15">
      <c r="A2" s="1"/>
      <c r="B2" s="105" t="s">
        <v>5</v>
      </c>
      <c r="C2" s="105"/>
      <c r="D2" s="105"/>
      <c r="E2" s="88" t="s">
        <v>41</v>
      </c>
      <c r="F2" s="204">
        <f>集計表!F2</f>
        <v>0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106" t="s">
        <v>4</v>
      </c>
      <c r="V2" s="106"/>
      <c r="W2" s="88" t="s">
        <v>6</v>
      </c>
      <c r="X2" s="205" t="str">
        <f>集計表!W2</f>
        <v>R○.○.○～R○.○.○</v>
      </c>
      <c r="Y2" s="205"/>
      <c r="Z2" s="205"/>
      <c r="AA2" s="205"/>
      <c r="AB2" s="205"/>
      <c r="AC2" s="205"/>
      <c r="AD2" s="205"/>
      <c r="AE2" s="107" t="s">
        <v>40</v>
      </c>
      <c r="AF2" s="107"/>
      <c r="AG2" s="107"/>
      <c r="AH2" s="88" t="s">
        <v>41</v>
      </c>
      <c r="AI2" s="205">
        <f>集計表!AJ2</f>
        <v>0</v>
      </c>
      <c r="AJ2" s="205"/>
      <c r="AK2" s="205"/>
      <c r="AL2" s="205"/>
      <c r="AM2" s="205"/>
      <c r="AN2" s="205"/>
      <c r="AO2" s="205"/>
      <c r="AP2" s="205"/>
      <c r="AQ2" s="206" t="str">
        <f>集計表!AJ3</f>
        <v>加須市</v>
      </c>
      <c r="AR2" s="206"/>
      <c r="AS2" s="206"/>
      <c r="AT2" s="206"/>
      <c r="AU2" s="206"/>
      <c r="AV2" s="206"/>
      <c r="AW2" s="64"/>
      <c r="AX2" t="s">
        <v>53</v>
      </c>
      <c r="BB2" s="83" t="s">
        <v>57</v>
      </c>
      <c r="BC2" t="s">
        <v>63</v>
      </c>
    </row>
    <row r="3" spans="1:60" ht="15.95" customHeight="1" x14ac:dyDescent="0.15">
      <c r="B3" s="107" t="s">
        <v>7</v>
      </c>
      <c r="C3" s="107"/>
      <c r="D3" s="107"/>
      <c r="E3" s="88" t="s">
        <v>41</v>
      </c>
      <c r="F3" s="204">
        <f>集計表!F3</f>
        <v>0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58</v>
      </c>
      <c r="BC3" t="s">
        <v>62</v>
      </c>
    </row>
    <row r="4" spans="1:60" ht="15.95" customHeight="1" x14ac:dyDescent="0.1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5.95" customHeight="1" x14ac:dyDescent="0.15">
      <c r="A5" s="108"/>
      <c r="B5" s="109"/>
      <c r="C5" s="109"/>
      <c r="D5" s="109"/>
      <c r="E5" s="109"/>
      <c r="F5" s="109"/>
      <c r="G5" s="109"/>
      <c r="H5" s="109"/>
      <c r="I5" s="109"/>
      <c r="J5" s="89"/>
      <c r="K5" s="9" t="s">
        <v>8</v>
      </c>
      <c r="L5" s="111">
        <v>25</v>
      </c>
      <c r="M5" s="111"/>
      <c r="N5" s="111"/>
      <c r="O5" s="9" t="s">
        <v>9</v>
      </c>
      <c r="P5" s="9"/>
      <c r="Q5" s="89"/>
      <c r="R5" s="9" t="s">
        <v>8</v>
      </c>
      <c r="S5" s="111">
        <f>L5+1</f>
        <v>26</v>
      </c>
      <c r="T5" s="111"/>
      <c r="U5" s="111"/>
      <c r="V5" s="9" t="s">
        <v>9</v>
      </c>
      <c r="W5" s="58"/>
      <c r="X5" s="9"/>
      <c r="Y5" s="9" t="s">
        <v>8</v>
      </c>
      <c r="Z5" s="111">
        <f>L5+2</f>
        <v>27</v>
      </c>
      <c r="AA5" s="111"/>
      <c r="AB5" s="111"/>
      <c r="AC5" s="9" t="s">
        <v>9</v>
      </c>
      <c r="AD5" s="9"/>
      <c r="AE5" s="89"/>
      <c r="AF5" s="9" t="s">
        <v>8</v>
      </c>
      <c r="AG5" s="111">
        <f>L5+3</f>
        <v>28</v>
      </c>
      <c r="AH5" s="111"/>
      <c r="AI5" s="111"/>
      <c r="AJ5" s="9" t="s">
        <v>9</v>
      </c>
      <c r="AK5" s="58"/>
      <c r="AL5" s="4"/>
      <c r="AM5" s="23" t="s">
        <v>11</v>
      </c>
      <c r="AN5" s="113">
        <f>L5</f>
        <v>25</v>
      </c>
      <c r="AO5" s="113"/>
      <c r="AP5" s="70" t="s">
        <v>12</v>
      </c>
      <c r="AQ5" s="11" t="s">
        <v>13</v>
      </c>
      <c r="AR5" s="23" t="s">
        <v>11</v>
      </c>
      <c r="AS5" s="113">
        <f>AG5</f>
        <v>28</v>
      </c>
      <c r="AT5" s="113"/>
      <c r="AU5" s="10" t="s">
        <v>12</v>
      </c>
      <c r="AV5" s="10"/>
      <c r="AW5" s="3"/>
      <c r="AX5" s="3"/>
      <c r="BB5" s="83" t="s">
        <v>60</v>
      </c>
    </row>
    <row r="6" spans="1:60" ht="15.95" customHeight="1" x14ac:dyDescent="0.15">
      <c r="A6" s="108" t="s">
        <v>49</v>
      </c>
      <c r="B6" s="109"/>
      <c r="C6" s="109"/>
      <c r="D6" s="109"/>
      <c r="E6" s="109"/>
      <c r="F6" s="109"/>
      <c r="G6" s="109"/>
      <c r="H6" s="109"/>
      <c r="I6" s="109"/>
      <c r="J6" s="99"/>
      <c r="K6" s="86" t="b">
        <f>IF(J6="月","火",IF(J6="火","水",IF(J6="水","木",IF(J6="木","金",IF(J6="金","土",IF(J6="土","日",IF(J6="日","月")))))))</f>
        <v>0</v>
      </c>
      <c r="L6" s="86" t="b">
        <f t="shared" ref="L6:AK6" si="0">IF(K6="月","火",IF(K6="火","水",IF(K6="水","木",IF(K6="木","金",IF(K6="金","土",IF(K6="土","日",IF(K6="日","月")))))))</f>
        <v>0</v>
      </c>
      <c r="M6" s="86" t="b">
        <f t="shared" si="0"/>
        <v>0</v>
      </c>
      <c r="N6" s="86" t="b">
        <f t="shared" si="0"/>
        <v>0</v>
      </c>
      <c r="O6" s="86" t="b">
        <f t="shared" si="0"/>
        <v>0</v>
      </c>
      <c r="P6" s="87" t="b">
        <f t="shared" si="0"/>
        <v>0</v>
      </c>
      <c r="Q6" s="90" t="b">
        <f t="shared" si="0"/>
        <v>0</v>
      </c>
      <c r="R6" s="86" t="b">
        <f t="shared" si="0"/>
        <v>0</v>
      </c>
      <c r="S6" s="86" t="b">
        <f t="shared" si="0"/>
        <v>0</v>
      </c>
      <c r="T6" s="86" t="b">
        <f t="shared" si="0"/>
        <v>0</v>
      </c>
      <c r="U6" s="86" t="b">
        <f t="shared" si="0"/>
        <v>0</v>
      </c>
      <c r="V6" s="86" t="b">
        <f t="shared" si="0"/>
        <v>0</v>
      </c>
      <c r="W6" s="86" t="b">
        <f t="shared" si="0"/>
        <v>0</v>
      </c>
      <c r="X6" s="86" t="b">
        <f t="shared" si="0"/>
        <v>0</v>
      </c>
      <c r="Y6" s="86" t="b">
        <f t="shared" si="0"/>
        <v>0</v>
      </c>
      <c r="Z6" s="86" t="b">
        <f t="shared" si="0"/>
        <v>0</v>
      </c>
      <c r="AA6" s="86" t="b">
        <f t="shared" si="0"/>
        <v>0</v>
      </c>
      <c r="AB6" s="86" t="b">
        <f t="shared" si="0"/>
        <v>0</v>
      </c>
      <c r="AC6" s="86" t="b">
        <f t="shared" si="0"/>
        <v>0</v>
      </c>
      <c r="AD6" s="87" t="b">
        <f t="shared" si="0"/>
        <v>0</v>
      </c>
      <c r="AE6" s="90" t="b">
        <f t="shared" si="0"/>
        <v>0</v>
      </c>
      <c r="AF6" s="86" t="b">
        <f t="shared" si="0"/>
        <v>0</v>
      </c>
      <c r="AG6" s="86" t="b">
        <f t="shared" si="0"/>
        <v>0</v>
      </c>
      <c r="AH6" s="86" t="b">
        <f t="shared" si="0"/>
        <v>0</v>
      </c>
      <c r="AI6" s="86" t="b">
        <f t="shared" si="0"/>
        <v>0</v>
      </c>
      <c r="AJ6" s="86" t="b">
        <f t="shared" si="0"/>
        <v>0</v>
      </c>
      <c r="AK6" s="86" t="b">
        <f t="shared" si="0"/>
        <v>0</v>
      </c>
      <c r="AL6" s="4"/>
      <c r="AM6" s="113" t="s">
        <v>14</v>
      </c>
      <c r="AN6" s="113"/>
      <c r="AO6" s="113"/>
      <c r="AP6" s="113"/>
      <c r="AQ6" s="113"/>
      <c r="AR6" s="113"/>
      <c r="AS6" s="113"/>
      <c r="AT6" s="113"/>
      <c r="AU6" s="113"/>
      <c r="AV6" s="113"/>
      <c r="AW6" s="3"/>
      <c r="AX6" s="10"/>
      <c r="BB6" s="83" t="s">
        <v>51</v>
      </c>
    </row>
    <row r="7" spans="1:60" ht="15.95" customHeight="1" thickBot="1" x14ac:dyDescent="0.2">
      <c r="A7" s="114" t="s">
        <v>50</v>
      </c>
      <c r="B7" s="115"/>
      <c r="C7" s="115"/>
      <c r="D7" s="115"/>
      <c r="E7" s="115"/>
      <c r="F7" s="115"/>
      <c r="G7" s="115"/>
      <c r="H7" s="115"/>
      <c r="I7" s="11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5.95" customHeight="1" thickTop="1" x14ac:dyDescent="0.15">
      <c r="A8" s="117" t="s">
        <v>35</v>
      </c>
      <c r="B8" s="120" t="s">
        <v>48</v>
      </c>
      <c r="C8" s="121"/>
      <c r="D8" s="121"/>
      <c r="E8" s="121"/>
      <c r="F8" s="121"/>
      <c r="G8" s="122"/>
      <c r="H8" s="126" t="s">
        <v>1</v>
      </c>
      <c r="I8" s="207"/>
      <c r="J8" s="95"/>
      <c r="K8" s="55"/>
      <c r="L8" s="46"/>
      <c r="M8" s="48"/>
      <c r="N8" s="48"/>
      <c r="O8" s="48"/>
      <c r="P8" s="56"/>
      <c r="Q8" s="91"/>
      <c r="R8" s="55"/>
      <c r="S8" s="92"/>
      <c r="T8" s="91"/>
      <c r="U8" s="91"/>
      <c r="V8" s="91"/>
      <c r="W8" s="91"/>
      <c r="X8" s="78"/>
      <c r="Y8" s="55"/>
      <c r="Z8" s="46"/>
      <c r="AA8" s="48"/>
      <c r="AB8" s="46"/>
      <c r="AC8" s="46"/>
      <c r="AD8" s="95"/>
      <c r="AE8" s="92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5.95" customHeight="1" x14ac:dyDescent="0.15">
      <c r="A9" s="118"/>
      <c r="B9" s="123"/>
      <c r="C9" s="124"/>
      <c r="D9" s="124"/>
      <c r="E9" s="124"/>
      <c r="F9" s="124"/>
      <c r="G9" s="125"/>
      <c r="H9" s="128" t="s">
        <v>2</v>
      </c>
      <c r="I9" s="208"/>
      <c r="J9" s="96"/>
      <c r="K9" s="40"/>
      <c r="L9" s="18"/>
      <c r="M9" s="37"/>
      <c r="N9" s="37"/>
      <c r="O9" s="37"/>
      <c r="P9" s="57"/>
      <c r="Q9" s="93"/>
      <c r="R9" s="40"/>
      <c r="S9" s="94"/>
      <c r="T9" s="93"/>
      <c r="U9" s="93"/>
      <c r="V9" s="93"/>
      <c r="W9" s="93"/>
      <c r="X9" s="79"/>
      <c r="Y9" s="40"/>
      <c r="Z9" s="18"/>
      <c r="AA9" s="37"/>
      <c r="AB9" s="18"/>
      <c r="AC9" s="18"/>
      <c r="AD9" s="96"/>
      <c r="AE9" s="94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30">
        <f>COUNTIF(J8:AK8,"□")</f>
        <v>0</v>
      </c>
      <c r="AR9" s="131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5.95" customHeight="1" thickBot="1" x14ac:dyDescent="0.2">
      <c r="A10" s="118"/>
      <c r="B10" s="132" t="s">
        <v>3</v>
      </c>
      <c r="C10" s="133"/>
      <c r="D10" s="133"/>
      <c r="E10" s="133"/>
      <c r="F10" s="133"/>
      <c r="G10" s="133"/>
      <c r="H10" s="133"/>
      <c r="I10" s="133"/>
      <c r="J10" s="144"/>
      <c r="K10" s="144"/>
      <c r="L10" s="144"/>
      <c r="M10" s="144"/>
      <c r="N10" s="144"/>
      <c r="O10" s="144"/>
      <c r="P10" s="147"/>
      <c r="Q10" s="144"/>
      <c r="R10" s="144"/>
      <c r="S10" s="144"/>
      <c r="T10" s="144"/>
      <c r="U10" s="144"/>
      <c r="V10" s="144"/>
      <c r="W10" s="144"/>
      <c r="X10" s="150"/>
      <c r="Y10" s="144"/>
      <c r="Z10" s="153"/>
      <c r="AA10" s="156"/>
      <c r="AB10" s="153"/>
      <c r="AC10" s="153"/>
      <c r="AD10" s="159"/>
      <c r="AE10" s="162"/>
      <c r="AF10" s="165"/>
      <c r="AG10" s="153"/>
      <c r="AH10" s="153"/>
      <c r="AI10" s="153"/>
      <c r="AJ10" s="168"/>
      <c r="AK10" s="171"/>
      <c r="AL10" s="39"/>
      <c r="AM10" s="60" t="s">
        <v>68</v>
      </c>
      <c r="AN10" s="61"/>
      <c r="AO10" s="61"/>
      <c r="AP10" s="62"/>
      <c r="AQ10" s="174">
        <f>COUNTIF(J8:AK8,"■")</f>
        <v>0</v>
      </c>
      <c r="AR10" s="175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5.95" customHeight="1" thickTop="1" x14ac:dyDescent="0.15">
      <c r="A11" s="118"/>
      <c r="B11" s="135"/>
      <c r="C11" s="136"/>
      <c r="D11" s="136"/>
      <c r="E11" s="136"/>
      <c r="F11" s="136"/>
      <c r="G11" s="136"/>
      <c r="H11" s="136"/>
      <c r="I11" s="136"/>
      <c r="J11" s="145"/>
      <c r="K11" s="145"/>
      <c r="L11" s="145"/>
      <c r="M11" s="145"/>
      <c r="N11" s="145"/>
      <c r="O11" s="145"/>
      <c r="P11" s="148"/>
      <c r="Q11" s="145"/>
      <c r="R11" s="145"/>
      <c r="S11" s="145"/>
      <c r="T11" s="145"/>
      <c r="U11" s="145"/>
      <c r="V11" s="145"/>
      <c r="W11" s="145"/>
      <c r="X11" s="151"/>
      <c r="Y11" s="145"/>
      <c r="Z11" s="154"/>
      <c r="AA11" s="157"/>
      <c r="AB11" s="154"/>
      <c r="AC11" s="154"/>
      <c r="AD11" s="160"/>
      <c r="AE11" s="163"/>
      <c r="AF11" s="166"/>
      <c r="AG11" s="154"/>
      <c r="AH11" s="154"/>
      <c r="AI11" s="154"/>
      <c r="AJ11" s="169"/>
      <c r="AK11" s="172"/>
      <c r="AL11" s="39"/>
      <c r="AM11" s="28" t="s">
        <v>16</v>
      </c>
      <c r="AN11" s="29"/>
      <c r="AO11" s="29"/>
      <c r="AP11" s="30"/>
      <c r="AQ11" s="176">
        <f>SUM(AQ9:AR10)</f>
        <v>0</v>
      </c>
      <c r="AR11" s="177"/>
      <c r="AS11" s="31" t="s">
        <v>10</v>
      </c>
      <c r="AT11" s="178" t="s">
        <v>19</v>
      </c>
      <c r="AU11" s="179"/>
      <c r="AV11" s="180"/>
      <c r="AW11" s="17"/>
      <c r="AX11" s="17"/>
      <c r="BC11" s="5"/>
      <c r="BD11" s="5"/>
      <c r="BE11" s="5"/>
      <c r="BF11" s="17"/>
      <c r="BG11" s="17"/>
      <c r="BH11" s="17"/>
    </row>
    <row r="12" spans="1:60" ht="15.95" customHeight="1" thickBot="1" x14ac:dyDescent="0.2">
      <c r="A12" s="118"/>
      <c r="B12" s="135"/>
      <c r="C12" s="136"/>
      <c r="D12" s="136"/>
      <c r="E12" s="136"/>
      <c r="F12" s="136"/>
      <c r="G12" s="136"/>
      <c r="H12" s="136"/>
      <c r="I12" s="136"/>
      <c r="J12" s="145"/>
      <c r="K12" s="145"/>
      <c r="L12" s="145"/>
      <c r="M12" s="145"/>
      <c r="N12" s="145"/>
      <c r="O12" s="145"/>
      <c r="P12" s="148"/>
      <c r="Q12" s="145"/>
      <c r="R12" s="145"/>
      <c r="S12" s="145"/>
      <c r="T12" s="145"/>
      <c r="U12" s="145"/>
      <c r="V12" s="145"/>
      <c r="W12" s="145"/>
      <c r="X12" s="151"/>
      <c r="Y12" s="145"/>
      <c r="Z12" s="154"/>
      <c r="AA12" s="157"/>
      <c r="AB12" s="154"/>
      <c r="AC12" s="154"/>
      <c r="AD12" s="160"/>
      <c r="AE12" s="163"/>
      <c r="AF12" s="166"/>
      <c r="AG12" s="154"/>
      <c r="AH12" s="154"/>
      <c r="AI12" s="154"/>
      <c r="AJ12" s="169"/>
      <c r="AK12" s="172"/>
      <c r="AL12" s="39"/>
      <c r="AM12" s="33" t="s">
        <v>15</v>
      </c>
      <c r="AN12" s="34"/>
      <c r="AO12" s="34"/>
      <c r="AP12" s="35"/>
      <c r="AQ12" s="174">
        <f>COUNT(J7:AK7)</f>
        <v>0</v>
      </c>
      <c r="AR12" s="175"/>
      <c r="AS12" s="36" t="s">
        <v>10</v>
      </c>
      <c r="AT12" s="181" t="e">
        <f>(AQ11/AQ12)*100</f>
        <v>#DIV/0!</v>
      </c>
      <c r="AU12" s="182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5.95" customHeight="1" thickTop="1" x14ac:dyDescent="0.15">
      <c r="A13" s="118"/>
      <c r="B13" s="135"/>
      <c r="C13" s="136"/>
      <c r="D13" s="136"/>
      <c r="E13" s="136"/>
      <c r="F13" s="136"/>
      <c r="G13" s="136"/>
      <c r="H13" s="136"/>
      <c r="I13" s="136"/>
      <c r="J13" s="145"/>
      <c r="K13" s="145"/>
      <c r="L13" s="145"/>
      <c r="M13" s="145"/>
      <c r="N13" s="145"/>
      <c r="O13" s="145"/>
      <c r="P13" s="148"/>
      <c r="Q13" s="145"/>
      <c r="R13" s="145"/>
      <c r="S13" s="145"/>
      <c r="T13" s="145"/>
      <c r="U13" s="145"/>
      <c r="V13" s="145"/>
      <c r="W13" s="145"/>
      <c r="X13" s="151"/>
      <c r="Y13" s="145"/>
      <c r="Z13" s="154"/>
      <c r="AA13" s="157"/>
      <c r="AB13" s="154"/>
      <c r="AC13" s="154"/>
      <c r="AD13" s="160"/>
      <c r="AE13" s="163"/>
      <c r="AF13" s="166"/>
      <c r="AG13" s="154"/>
      <c r="AH13" s="154"/>
      <c r="AI13" s="154"/>
      <c r="AJ13" s="169"/>
      <c r="AK13" s="17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5.95" customHeight="1" x14ac:dyDescent="0.15">
      <c r="A14" s="118"/>
      <c r="B14" s="135"/>
      <c r="C14" s="136"/>
      <c r="D14" s="136"/>
      <c r="E14" s="136"/>
      <c r="F14" s="136"/>
      <c r="G14" s="136"/>
      <c r="H14" s="136"/>
      <c r="I14" s="136"/>
      <c r="J14" s="145"/>
      <c r="K14" s="145"/>
      <c r="L14" s="145"/>
      <c r="M14" s="145"/>
      <c r="N14" s="145"/>
      <c r="O14" s="145"/>
      <c r="P14" s="148"/>
      <c r="Q14" s="145"/>
      <c r="R14" s="145"/>
      <c r="S14" s="145"/>
      <c r="T14" s="145"/>
      <c r="U14" s="145"/>
      <c r="V14" s="145"/>
      <c r="W14" s="145"/>
      <c r="X14" s="151"/>
      <c r="Y14" s="145"/>
      <c r="Z14" s="154"/>
      <c r="AA14" s="157"/>
      <c r="AB14" s="154"/>
      <c r="AC14" s="154"/>
      <c r="AD14" s="160"/>
      <c r="AE14" s="163"/>
      <c r="AF14" s="166"/>
      <c r="AG14" s="154"/>
      <c r="AH14" s="154"/>
      <c r="AI14" s="154"/>
      <c r="AJ14" s="169"/>
      <c r="AK14" s="172"/>
      <c r="AL14" s="39"/>
      <c r="AM14" s="12" t="s">
        <v>67</v>
      </c>
      <c r="AN14" s="13"/>
      <c r="AO14" s="13"/>
      <c r="AP14" s="14"/>
      <c r="AQ14" s="130">
        <f>COUNTIF(J9:AK9,"□")</f>
        <v>0</v>
      </c>
      <c r="AR14" s="131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5.95" customHeight="1" thickBot="1" x14ac:dyDescent="0.2">
      <c r="A15" s="118"/>
      <c r="B15" s="135"/>
      <c r="C15" s="136"/>
      <c r="D15" s="136"/>
      <c r="E15" s="136"/>
      <c r="F15" s="136"/>
      <c r="G15" s="136"/>
      <c r="H15" s="136"/>
      <c r="I15" s="136"/>
      <c r="J15" s="145"/>
      <c r="K15" s="145"/>
      <c r="L15" s="145"/>
      <c r="M15" s="145"/>
      <c r="N15" s="145"/>
      <c r="O15" s="145"/>
      <c r="P15" s="148"/>
      <c r="Q15" s="145"/>
      <c r="R15" s="145"/>
      <c r="S15" s="145"/>
      <c r="T15" s="145"/>
      <c r="U15" s="145"/>
      <c r="V15" s="145"/>
      <c r="W15" s="145"/>
      <c r="X15" s="151"/>
      <c r="Y15" s="145"/>
      <c r="Z15" s="154"/>
      <c r="AA15" s="157"/>
      <c r="AB15" s="154"/>
      <c r="AC15" s="154"/>
      <c r="AD15" s="160"/>
      <c r="AE15" s="163"/>
      <c r="AF15" s="166"/>
      <c r="AG15" s="154"/>
      <c r="AH15" s="154"/>
      <c r="AI15" s="154"/>
      <c r="AJ15" s="169"/>
      <c r="AK15" s="172"/>
      <c r="AL15" s="39"/>
      <c r="AM15" s="24" t="s">
        <v>68</v>
      </c>
      <c r="AN15" s="25"/>
      <c r="AO15" s="25"/>
      <c r="AP15" s="26"/>
      <c r="AQ15" s="174">
        <f>COUNTIF(J9:AK9,"■")</f>
        <v>0</v>
      </c>
      <c r="AR15" s="175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5.95" customHeight="1" thickTop="1" x14ac:dyDescent="0.15">
      <c r="A16" s="118"/>
      <c r="B16" s="135"/>
      <c r="C16" s="136"/>
      <c r="D16" s="136"/>
      <c r="E16" s="136"/>
      <c r="F16" s="136"/>
      <c r="G16" s="136"/>
      <c r="H16" s="136"/>
      <c r="I16" s="136"/>
      <c r="J16" s="145"/>
      <c r="K16" s="145"/>
      <c r="L16" s="145"/>
      <c r="M16" s="145"/>
      <c r="N16" s="145"/>
      <c r="O16" s="145"/>
      <c r="P16" s="148"/>
      <c r="Q16" s="145"/>
      <c r="R16" s="145"/>
      <c r="S16" s="145"/>
      <c r="T16" s="145"/>
      <c r="U16" s="145"/>
      <c r="V16" s="145"/>
      <c r="W16" s="145"/>
      <c r="X16" s="151"/>
      <c r="Y16" s="145"/>
      <c r="Z16" s="154"/>
      <c r="AA16" s="157"/>
      <c r="AB16" s="154"/>
      <c r="AC16" s="154"/>
      <c r="AD16" s="160"/>
      <c r="AE16" s="163"/>
      <c r="AF16" s="166"/>
      <c r="AG16" s="154"/>
      <c r="AH16" s="154"/>
      <c r="AI16" s="154"/>
      <c r="AJ16" s="169"/>
      <c r="AK16" s="172"/>
      <c r="AL16" s="39"/>
      <c r="AM16" s="28" t="s">
        <v>16</v>
      </c>
      <c r="AN16" s="29"/>
      <c r="AO16" s="29"/>
      <c r="AP16" s="30"/>
      <c r="AQ16" s="176">
        <f>SUM(AQ14:AR15)</f>
        <v>0</v>
      </c>
      <c r="AR16" s="177"/>
      <c r="AS16" s="31" t="s">
        <v>10</v>
      </c>
      <c r="AT16" s="183" t="s">
        <v>19</v>
      </c>
      <c r="AU16" s="184"/>
      <c r="AV16" s="185"/>
      <c r="AW16" s="17"/>
      <c r="AX16" s="17"/>
    </row>
    <row r="17" spans="1:50" ht="15.95" customHeight="1" thickBot="1" x14ac:dyDescent="0.2">
      <c r="A17" s="119"/>
      <c r="B17" s="138"/>
      <c r="C17" s="139"/>
      <c r="D17" s="139"/>
      <c r="E17" s="139"/>
      <c r="F17" s="139"/>
      <c r="G17" s="139"/>
      <c r="H17" s="139"/>
      <c r="I17" s="139"/>
      <c r="J17" s="146"/>
      <c r="K17" s="146"/>
      <c r="L17" s="146"/>
      <c r="M17" s="146"/>
      <c r="N17" s="146"/>
      <c r="O17" s="146"/>
      <c r="P17" s="149"/>
      <c r="Q17" s="146"/>
      <c r="R17" s="146"/>
      <c r="S17" s="146"/>
      <c r="T17" s="146"/>
      <c r="U17" s="146"/>
      <c r="V17" s="146"/>
      <c r="W17" s="146"/>
      <c r="X17" s="152"/>
      <c r="Y17" s="146"/>
      <c r="Z17" s="155"/>
      <c r="AA17" s="158"/>
      <c r="AB17" s="155"/>
      <c r="AC17" s="155"/>
      <c r="AD17" s="161"/>
      <c r="AE17" s="164"/>
      <c r="AF17" s="167"/>
      <c r="AG17" s="155"/>
      <c r="AH17" s="155"/>
      <c r="AI17" s="155"/>
      <c r="AJ17" s="170"/>
      <c r="AK17" s="173"/>
      <c r="AL17" s="39"/>
      <c r="AM17" s="33" t="s">
        <v>15</v>
      </c>
      <c r="AN17" s="34"/>
      <c r="AO17" s="34"/>
      <c r="AP17" s="35"/>
      <c r="AQ17" s="174">
        <f>COUNT(J7:AK7)</f>
        <v>0</v>
      </c>
      <c r="AR17" s="175"/>
      <c r="AS17" s="36" t="s">
        <v>10</v>
      </c>
      <c r="AT17" s="186" t="e">
        <f>(AQ16/AQ17)*100</f>
        <v>#DIV/0!</v>
      </c>
      <c r="AU17" s="187"/>
      <c r="AV17" s="77" t="s">
        <v>20</v>
      </c>
      <c r="AW17" s="17"/>
      <c r="AX17" s="17"/>
    </row>
    <row r="18" spans="1:50" s="2" customFormat="1" ht="15.95" customHeight="1" thickTop="1" x14ac:dyDescent="0.1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5.95" customHeight="1" x14ac:dyDescent="0.15">
      <c r="A19" s="108"/>
      <c r="B19" s="109"/>
      <c r="C19" s="109"/>
      <c r="D19" s="109"/>
      <c r="E19" s="109"/>
      <c r="F19" s="109"/>
      <c r="G19" s="109"/>
      <c r="H19" s="109"/>
      <c r="I19" s="109"/>
      <c r="J19" s="89"/>
      <c r="K19" s="9" t="s">
        <v>8</v>
      </c>
      <c r="L19" s="111">
        <f>L5+4</f>
        <v>29</v>
      </c>
      <c r="M19" s="111"/>
      <c r="N19" s="111"/>
      <c r="O19" s="9" t="s">
        <v>9</v>
      </c>
      <c r="P19" s="58"/>
      <c r="Q19" s="9"/>
      <c r="R19" s="9" t="s">
        <v>8</v>
      </c>
      <c r="S19" s="111">
        <f>L5+5</f>
        <v>30</v>
      </c>
      <c r="T19" s="111"/>
      <c r="U19" s="111"/>
      <c r="V19" s="9" t="s">
        <v>9</v>
      </c>
      <c r="W19" s="9"/>
      <c r="X19" s="89"/>
      <c r="Y19" s="9" t="s">
        <v>8</v>
      </c>
      <c r="Z19" s="111">
        <f>L5+6</f>
        <v>31</v>
      </c>
      <c r="AA19" s="111"/>
      <c r="AB19" s="111"/>
      <c r="AC19" s="9" t="s">
        <v>9</v>
      </c>
      <c r="AD19" s="58"/>
      <c r="AE19" s="9"/>
      <c r="AF19" s="9" t="s">
        <v>8</v>
      </c>
      <c r="AG19" s="111">
        <f>L5+7</f>
        <v>32</v>
      </c>
      <c r="AH19" s="111"/>
      <c r="AI19" s="111"/>
      <c r="AJ19" s="9" t="s">
        <v>9</v>
      </c>
      <c r="AK19" s="58"/>
      <c r="AL19" s="4"/>
      <c r="AM19" s="23" t="s">
        <v>11</v>
      </c>
      <c r="AN19" s="113">
        <f>L19</f>
        <v>29</v>
      </c>
      <c r="AO19" s="113"/>
      <c r="AP19" s="70" t="s">
        <v>12</v>
      </c>
      <c r="AQ19" s="11" t="s">
        <v>13</v>
      </c>
      <c r="AR19" s="23" t="s">
        <v>11</v>
      </c>
      <c r="AS19" s="113">
        <f>AG19</f>
        <v>32</v>
      </c>
      <c r="AT19" s="113"/>
      <c r="AU19" s="10" t="s">
        <v>12</v>
      </c>
      <c r="AV19" s="10"/>
      <c r="AW19" s="3"/>
    </row>
    <row r="20" spans="1:50" s="2" customFormat="1" ht="15.95" customHeight="1" x14ac:dyDescent="0.15">
      <c r="A20" s="108" t="s">
        <v>49</v>
      </c>
      <c r="B20" s="109"/>
      <c r="C20" s="109"/>
      <c r="D20" s="109"/>
      <c r="E20" s="109"/>
      <c r="F20" s="109"/>
      <c r="G20" s="109"/>
      <c r="H20" s="109"/>
      <c r="I20" s="109"/>
      <c r="J20" s="90" t="b">
        <f>IF(AK6="月","火",IF(AK6="火","水",IF(AK6="水","木",IF(AK6="木","金",IF(AK6="金","土",IF(AK6="土","日",IF(AK6="日","月")))))))</f>
        <v>0</v>
      </c>
      <c r="K20" s="86" t="b">
        <f>IF(J20="月","火",IF(J20="火","水",IF(J20="水","木",IF(J20="木","金",IF(J20="金","土",IF(J20="土","日",IF(J20="日","月")))))))</f>
        <v>0</v>
      </c>
      <c r="L20" s="86" t="b">
        <f t="shared" ref="L20:AK20" si="1">IF(K20="月","火",IF(K20="火","水",IF(K20="水","木",IF(K20="木","金",IF(K20="金","土",IF(K20="土","日",IF(K20="日","月")))))))</f>
        <v>0</v>
      </c>
      <c r="M20" s="86" t="b">
        <f t="shared" si="1"/>
        <v>0</v>
      </c>
      <c r="N20" s="86" t="b">
        <f t="shared" si="1"/>
        <v>0</v>
      </c>
      <c r="O20" s="86" t="b">
        <f t="shared" si="1"/>
        <v>0</v>
      </c>
      <c r="P20" s="86" t="b">
        <f t="shared" si="1"/>
        <v>0</v>
      </c>
      <c r="Q20" s="86" t="b">
        <f t="shared" si="1"/>
        <v>0</v>
      </c>
      <c r="R20" s="86" t="b">
        <f t="shared" si="1"/>
        <v>0</v>
      </c>
      <c r="S20" s="86" t="b">
        <f t="shared" si="1"/>
        <v>0</v>
      </c>
      <c r="T20" s="86" t="b">
        <f t="shared" si="1"/>
        <v>0</v>
      </c>
      <c r="U20" s="86" t="b">
        <f t="shared" si="1"/>
        <v>0</v>
      </c>
      <c r="V20" s="86" t="b">
        <f t="shared" si="1"/>
        <v>0</v>
      </c>
      <c r="W20" s="87" t="b">
        <f t="shared" si="1"/>
        <v>0</v>
      </c>
      <c r="X20" s="90" t="b">
        <f t="shared" si="1"/>
        <v>0</v>
      </c>
      <c r="Y20" s="86" t="b">
        <f t="shared" si="1"/>
        <v>0</v>
      </c>
      <c r="Z20" s="86" t="b">
        <f t="shared" si="1"/>
        <v>0</v>
      </c>
      <c r="AA20" s="86" t="b">
        <f t="shared" si="1"/>
        <v>0</v>
      </c>
      <c r="AB20" s="86" t="b">
        <f t="shared" si="1"/>
        <v>0</v>
      </c>
      <c r="AC20" s="86" t="b">
        <f t="shared" si="1"/>
        <v>0</v>
      </c>
      <c r="AD20" s="86" t="b">
        <f t="shared" si="1"/>
        <v>0</v>
      </c>
      <c r="AE20" s="86" t="b">
        <f t="shared" si="1"/>
        <v>0</v>
      </c>
      <c r="AF20" s="86" t="b">
        <f t="shared" si="1"/>
        <v>0</v>
      </c>
      <c r="AG20" s="86" t="b">
        <f t="shared" si="1"/>
        <v>0</v>
      </c>
      <c r="AH20" s="86" t="b">
        <f t="shared" si="1"/>
        <v>0</v>
      </c>
      <c r="AI20" s="86" t="b">
        <f t="shared" si="1"/>
        <v>0</v>
      </c>
      <c r="AJ20" s="86" t="b">
        <f t="shared" si="1"/>
        <v>0</v>
      </c>
      <c r="AK20" s="86" t="b">
        <f t="shared" si="1"/>
        <v>0</v>
      </c>
      <c r="AL20" s="4"/>
      <c r="AM20" s="113" t="s">
        <v>14</v>
      </c>
      <c r="AN20" s="113"/>
      <c r="AO20" s="113"/>
      <c r="AP20" s="113"/>
      <c r="AQ20" s="113"/>
      <c r="AR20" s="113"/>
      <c r="AS20" s="113"/>
      <c r="AT20" s="113"/>
      <c r="AU20" s="113"/>
      <c r="AV20" s="113"/>
      <c r="AW20" s="3"/>
    </row>
    <row r="21" spans="1:50" s="2" customFormat="1" ht="15.95" customHeight="1" thickBot="1" x14ac:dyDescent="0.2">
      <c r="A21" s="114" t="s">
        <v>50</v>
      </c>
      <c r="B21" s="115"/>
      <c r="C21" s="115"/>
      <c r="D21" s="115"/>
      <c r="E21" s="115"/>
      <c r="F21" s="115"/>
      <c r="G21" s="115"/>
      <c r="H21" s="115"/>
      <c r="I21" s="11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5.95" customHeight="1" thickTop="1" x14ac:dyDescent="0.15">
      <c r="A22" s="117" t="s">
        <v>35</v>
      </c>
      <c r="B22" s="120" t="s">
        <v>48</v>
      </c>
      <c r="C22" s="121"/>
      <c r="D22" s="121"/>
      <c r="E22" s="121"/>
      <c r="F22" s="121"/>
      <c r="G22" s="122"/>
      <c r="H22" s="126" t="s">
        <v>1</v>
      </c>
      <c r="I22" s="207"/>
      <c r="J22" s="95"/>
      <c r="K22" s="55"/>
      <c r="L22" s="92"/>
      <c r="M22" s="91"/>
      <c r="N22" s="91"/>
      <c r="O22" s="91"/>
      <c r="P22" s="91"/>
      <c r="Q22" s="80"/>
      <c r="R22" s="55"/>
      <c r="S22" s="46"/>
      <c r="T22" s="48"/>
      <c r="U22" s="48"/>
      <c r="V22" s="48"/>
      <c r="W22" s="97"/>
      <c r="X22" s="97"/>
      <c r="Y22" s="55"/>
      <c r="Z22" s="92"/>
      <c r="AA22" s="91"/>
      <c r="AB22" s="92"/>
      <c r="AC22" s="92"/>
      <c r="AD22" s="92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5.95" customHeight="1" x14ac:dyDescent="0.15">
      <c r="A23" s="118"/>
      <c r="B23" s="123"/>
      <c r="C23" s="124"/>
      <c r="D23" s="124"/>
      <c r="E23" s="124"/>
      <c r="F23" s="124"/>
      <c r="G23" s="125"/>
      <c r="H23" s="128" t="s">
        <v>2</v>
      </c>
      <c r="I23" s="208"/>
      <c r="J23" s="96"/>
      <c r="K23" s="40"/>
      <c r="L23" s="94"/>
      <c r="M23" s="93"/>
      <c r="N23" s="93"/>
      <c r="O23" s="93"/>
      <c r="P23" s="93"/>
      <c r="Q23" s="81"/>
      <c r="R23" s="40"/>
      <c r="S23" s="18"/>
      <c r="T23" s="37"/>
      <c r="U23" s="37"/>
      <c r="V23" s="37"/>
      <c r="W23" s="98"/>
      <c r="X23" s="98"/>
      <c r="Y23" s="40"/>
      <c r="Z23" s="94"/>
      <c r="AA23" s="93"/>
      <c r="AB23" s="94"/>
      <c r="AC23" s="94"/>
      <c r="AD23" s="94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30">
        <f>COUNTIF(J22:AK22,"□")</f>
        <v>0</v>
      </c>
      <c r="AR23" s="131"/>
      <c r="AS23" s="15" t="s">
        <v>0</v>
      </c>
      <c r="AT23" s="17"/>
      <c r="AU23" s="17"/>
      <c r="AV23" s="17"/>
      <c r="AW23" s="17"/>
    </row>
    <row r="24" spans="1:50" s="2" customFormat="1" ht="15.95" customHeight="1" thickBot="1" x14ac:dyDescent="0.2">
      <c r="A24" s="118"/>
      <c r="B24" s="132" t="s">
        <v>3</v>
      </c>
      <c r="C24" s="133"/>
      <c r="D24" s="133"/>
      <c r="E24" s="133"/>
      <c r="F24" s="133"/>
      <c r="G24" s="133"/>
      <c r="H24" s="133"/>
      <c r="I24" s="133"/>
      <c r="J24" s="153"/>
      <c r="K24" s="168"/>
      <c r="L24" s="153"/>
      <c r="M24" s="153"/>
      <c r="N24" s="153"/>
      <c r="O24" s="168"/>
      <c r="P24" s="153"/>
      <c r="Q24" s="194"/>
      <c r="R24" s="168"/>
      <c r="S24" s="153"/>
      <c r="T24" s="153"/>
      <c r="U24" s="153"/>
      <c r="V24" s="153"/>
      <c r="W24" s="159"/>
      <c r="X24" s="168"/>
      <c r="Y24" s="168"/>
      <c r="Z24" s="153"/>
      <c r="AA24" s="188"/>
      <c r="AB24" s="153"/>
      <c r="AC24" s="153"/>
      <c r="AD24" s="153"/>
      <c r="AE24" s="209"/>
      <c r="AF24" s="168"/>
      <c r="AG24" s="168"/>
      <c r="AH24" s="153"/>
      <c r="AI24" s="188"/>
      <c r="AJ24" s="153"/>
      <c r="AK24" s="197"/>
      <c r="AL24" s="39"/>
      <c r="AM24" s="60" t="s">
        <v>68</v>
      </c>
      <c r="AN24" s="61"/>
      <c r="AO24" s="61"/>
      <c r="AP24" s="62"/>
      <c r="AQ24" s="174">
        <f>COUNTIF(J22:AK22,"■")</f>
        <v>0</v>
      </c>
      <c r="AR24" s="175"/>
      <c r="AS24" s="27" t="s">
        <v>0</v>
      </c>
      <c r="AT24" s="17"/>
      <c r="AU24" s="17"/>
      <c r="AV24" s="17"/>
      <c r="AW24" s="17"/>
    </row>
    <row r="25" spans="1:50" s="2" customFormat="1" ht="15.95" customHeight="1" thickTop="1" x14ac:dyDescent="0.15">
      <c r="A25" s="118"/>
      <c r="B25" s="135"/>
      <c r="C25" s="136"/>
      <c r="D25" s="136"/>
      <c r="E25" s="136"/>
      <c r="F25" s="136"/>
      <c r="G25" s="136"/>
      <c r="H25" s="136"/>
      <c r="I25" s="136"/>
      <c r="J25" s="154"/>
      <c r="K25" s="169"/>
      <c r="L25" s="154"/>
      <c r="M25" s="154"/>
      <c r="N25" s="154"/>
      <c r="O25" s="169"/>
      <c r="P25" s="154"/>
      <c r="Q25" s="195"/>
      <c r="R25" s="169"/>
      <c r="S25" s="154"/>
      <c r="T25" s="154"/>
      <c r="U25" s="154"/>
      <c r="V25" s="154"/>
      <c r="W25" s="160"/>
      <c r="X25" s="169"/>
      <c r="Y25" s="169"/>
      <c r="Z25" s="154"/>
      <c r="AA25" s="189"/>
      <c r="AB25" s="154"/>
      <c r="AC25" s="154"/>
      <c r="AD25" s="154"/>
      <c r="AE25" s="210"/>
      <c r="AF25" s="169"/>
      <c r="AG25" s="169"/>
      <c r="AH25" s="154"/>
      <c r="AI25" s="189"/>
      <c r="AJ25" s="154"/>
      <c r="AK25" s="198"/>
      <c r="AL25" s="39"/>
      <c r="AM25" s="28" t="s">
        <v>16</v>
      </c>
      <c r="AN25" s="29"/>
      <c r="AO25" s="29"/>
      <c r="AP25" s="30"/>
      <c r="AQ25" s="176">
        <f>SUM(AQ23:AR24)</f>
        <v>0</v>
      </c>
      <c r="AR25" s="177"/>
      <c r="AS25" s="31" t="s">
        <v>10</v>
      </c>
      <c r="AT25" s="178" t="s">
        <v>19</v>
      </c>
      <c r="AU25" s="179"/>
      <c r="AV25" s="180"/>
      <c r="AW25" s="17"/>
    </row>
    <row r="26" spans="1:50" s="2" customFormat="1" ht="15.95" customHeight="1" thickBot="1" x14ac:dyDescent="0.2">
      <c r="A26" s="118"/>
      <c r="B26" s="135"/>
      <c r="C26" s="136"/>
      <c r="D26" s="136"/>
      <c r="E26" s="136"/>
      <c r="F26" s="136"/>
      <c r="G26" s="136"/>
      <c r="H26" s="136"/>
      <c r="I26" s="136"/>
      <c r="J26" s="154"/>
      <c r="K26" s="169"/>
      <c r="L26" s="154"/>
      <c r="M26" s="154"/>
      <c r="N26" s="154"/>
      <c r="O26" s="169"/>
      <c r="P26" s="154"/>
      <c r="Q26" s="195"/>
      <c r="R26" s="169"/>
      <c r="S26" s="154"/>
      <c r="T26" s="154"/>
      <c r="U26" s="154"/>
      <c r="V26" s="154"/>
      <c r="W26" s="160"/>
      <c r="X26" s="169"/>
      <c r="Y26" s="169"/>
      <c r="Z26" s="154"/>
      <c r="AA26" s="189"/>
      <c r="AB26" s="154"/>
      <c r="AC26" s="154"/>
      <c r="AD26" s="154"/>
      <c r="AE26" s="210"/>
      <c r="AF26" s="169"/>
      <c r="AG26" s="169"/>
      <c r="AH26" s="154"/>
      <c r="AI26" s="189"/>
      <c r="AJ26" s="154"/>
      <c r="AK26" s="198"/>
      <c r="AL26" s="39"/>
      <c r="AM26" s="33" t="s">
        <v>15</v>
      </c>
      <c r="AN26" s="34"/>
      <c r="AO26" s="34"/>
      <c r="AP26" s="35"/>
      <c r="AQ26" s="174">
        <f>COUNT(J21:AK21)</f>
        <v>0</v>
      </c>
      <c r="AR26" s="175"/>
      <c r="AS26" s="36" t="s">
        <v>10</v>
      </c>
      <c r="AT26" s="181" t="e">
        <f>(AQ25/AQ26)*100</f>
        <v>#DIV/0!</v>
      </c>
      <c r="AU26" s="182"/>
      <c r="AV26" s="76" t="s">
        <v>20</v>
      </c>
      <c r="AW26" s="17"/>
    </row>
    <row r="27" spans="1:50" s="2" customFormat="1" ht="18" customHeight="1" thickTop="1" x14ac:dyDescent="0.15">
      <c r="A27" s="118"/>
      <c r="B27" s="135"/>
      <c r="C27" s="136"/>
      <c r="D27" s="136"/>
      <c r="E27" s="136"/>
      <c r="F27" s="136"/>
      <c r="G27" s="136"/>
      <c r="H27" s="136"/>
      <c r="I27" s="136"/>
      <c r="J27" s="154"/>
      <c r="K27" s="169"/>
      <c r="L27" s="154"/>
      <c r="M27" s="154"/>
      <c r="N27" s="154"/>
      <c r="O27" s="169"/>
      <c r="P27" s="154"/>
      <c r="Q27" s="195"/>
      <c r="R27" s="169"/>
      <c r="S27" s="154"/>
      <c r="T27" s="154"/>
      <c r="U27" s="154"/>
      <c r="V27" s="154"/>
      <c r="W27" s="160"/>
      <c r="X27" s="169"/>
      <c r="Y27" s="169"/>
      <c r="Z27" s="154"/>
      <c r="AA27" s="189"/>
      <c r="AB27" s="154"/>
      <c r="AC27" s="154"/>
      <c r="AD27" s="154"/>
      <c r="AE27" s="210"/>
      <c r="AF27" s="169"/>
      <c r="AG27" s="169"/>
      <c r="AH27" s="154"/>
      <c r="AI27" s="189"/>
      <c r="AJ27" s="154"/>
      <c r="AK27" s="198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5.95" customHeight="1" x14ac:dyDescent="0.15">
      <c r="A28" s="118"/>
      <c r="B28" s="135"/>
      <c r="C28" s="136"/>
      <c r="D28" s="136"/>
      <c r="E28" s="136"/>
      <c r="F28" s="136"/>
      <c r="G28" s="136"/>
      <c r="H28" s="136"/>
      <c r="I28" s="136"/>
      <c r="J28" s="154"/>
      <c r="K28" s="169"/>
      <c r="L28" s="154"/>
      <c r="M28" s="154"/>
      <c r="N28" s="154"/>
      <c r="O28" s="169"/>
      <c r="P28" s="154"/>
      <c r="Q28" s="195"/>
      <c r="R28" s="169"/>
      <c r="S28" s="154"/>
      <c r="T28" s="154"/>
      <c r="U28" s="154"/>
      <c r="V28" s="154"/>
      <c r="W28" s="160"/>
      <c r="X28" s="169"/>
      <c r="Y28" s="169"/>
      <c r="Z28" s="154"/>
      <c r="AA28" s="189"/>
      <c r="AB28" s="154"/>
      <c r="AC28" s="154"/>
      <c r="AD28" s="154"/>
      <c r="AE28" s="210"/>
      <c r="AF28" s="169"/>
      <c r="AG28" s="169"/>
      <c r="AH28" s="154"/>
      <c r="AI28" s="189"/>
      <c r="AJ28" s="154"/>
      <c r="AK28" s="198"/>
      <c r="AL28" s="39"/>
      <c r="AM28" s="12" t="s">
        <v>67</v>
      </c>
      <c r="AN28" s="13"/>
      <c r="AO28" s="13"/>
      <c r="AP28" s="14"/>
      <c r="AQ28" s="130">
        <f>COUNTIF(J23:AK23,"□")</f>
        <v>0</v>
      </c>
      <c r="AR28" s="131"/>
      <c r="AS28" s="15" t="s">
        <v>0</v>
      </c>
      <c r="AT28" s="17"/>
      <c r="AU28" s="17"/>
      <c r="AV28" s="17"/>
      <c r="AW28" s="17"/>
    </row>
    <row r="29" spans="1:50" ht="15.95" customHeight="1" thickBot="1" x14ac:dyDescent="0.2">
      <c r="A29" s="118"/>
      <c r="B29" s="135"/>
      <c r="C29" s="136"/>
      <c r="D29" s="136"/>
      <c r="E29" s="136"/>
      <c r="F29" s="136"/>
      <c r="G29" s="136"/>
      <c r="H29" s="136"/>
      <c r="I29" s="136"/>
      <c r="J29" s="154"/>
      <c r="K29" s="169"/>
      <c r="L29" s="154"/>
      <c r="M29" s="154"/>
      <c r="N29" s="154"/>
      <c r="O29" s="169"/>
      <c r="P29" s="154"/>
      <c r="Q29" s="195"/>
      <c r="R29" s="169"/>
      <c r="S29" s="154"/>
      <c r="T29" s="154"/>
      <c r="U29" s="154"/>
      <c r="V29" s="154"/>
      <c r="W29" s="160"/>
      <c r="X29" s="169"/>
      <c r="Y29" s="169"/>
      <c r="Z29" s="154"/>
      <c r="AA29" s="189"/>
      <c r="AB29" s="154"/>
      <c r="AC29" s="154"/>
      <c r="AD29" s="154"/>
      <c r="AE29" s="210"/>
      <c r="AF29" s="169"/>
      <c r="AG29" s="169"/>
      <c r="AH29" s="154"/>
      <c r="AI29" s="189"/>
      <c r="AJ29" s="154"/>
      <c r="AK29" s="198"/>
      <c r="AL29" s="39"/>
      <c r="AM29" s="24" t="s">
        <v>68</v>
      </c>
      <c r="AN29" s="25"/>
      <c r="AO29" s="25"/>
      <c r="AP29" s="26"/>
      <c r="AQ29" s="174">
        <f>COUNTIF(J23:AK23,"■")</f>
        <v>0</v>
      </c>
      <c r="AR29" s="175"/>
      <c r="AS29" s="27" t="s">
        <v>0</v>
      </c>
      <c r="AT29" s="17"/>
      <c r="AU29" s="17"/>
      <c r="AV29" s="17"/>
      <c r="AW29" s="17"/>
    </row>
    <row r="30" spans="1:50" ht="15.95" customHeight="1" thickTop="1" x14ac:dyDescent="0.15">
      <c r="A30" s="118"/>
      <c r="B30" s="135"/>
      <c r="C30" s="136"/>
      <c r="D30" s="136"/>
      <c r="E30" s="136"/>
      <c r="F30" s="136"/>
      <c r="G30" s="136"/>
      <c r="H30" s="136"/>
      <c r="I30" s="136"/>
      <c r="J30" s="154"/>
      <c r="K30" s="169"/>
      <c r="L30" s="154"/>
      <c r="M30" s="154"/>
      <c r="N30" s="154"/>
      <c r="O30" s="169"/>
      <c r="P30" s="154"/>
      <c r="Q30" s="195"/>
      <c r="R30" s="169"/>
      <c r="S30" s="154"/>
      <c r="T30" s="154"/>
      <c r="U30" s="154"/>
      <c r="V30" s="154"/>
      <c r="W30" s="160"/>
      <c r="X30" s="169"/>
      <c r="Y30" s="169"/>
      <c r="Z30" s="154"/>
      <c r="AA30" s="189"/>
      <c r="AB30" s="154"/>
      <c r="AC30" s="154"/>
      <c r="AD30" s="154"/>
      <c r="AE30" s="210"/>
      <c r="AF30" s="169"/>
      <c r="AG30" s="169"/>
      <c r="AH30" s="154"/>
      <c r="AI30" s="189"/>
      <c r="AJ30" s="154"/>
      <c r="AK30" s="198"/>
      <c r="AL30" s="39"/>
      <c r="AM30" s="28" t="s">
        <v>16</v>
      </c>
      <c r="AN30" s="29"/>
      <c r="AO30" s="29"/>
      <c r="AP30" s="30"/>
      <c r="AQ30" s="176">
        <f>SUM(AQ28:AR29)</f>
        <v>0</v>
      </c>
      <c r="AR30" s="177"/>
      <c r="AS30" s="31" t="s">
        <v>10</v>
      </c>
      <c r="AT30" s="183" t="s">
        <v>19</v>
      </c>
      <c r="AU30" s="184"/>
      <c r="AV30" s="185"/>
      <c r="AW30" s="17"/>
    </row>
    <row r="31" spans="1:50" ht="15.95" customHeight="1" thickBot="1" x14ac:dyDescent="0.2">
      <c r="A31" s="119"/>
      <c r="B31" s="138"/>
      <c r="C31" s="139"/>
      <c r="D31" s="139"/>
      <c r="E31" s="139"/>
      <c r="F31" s="139"/>
      <c r="G31" s="139"/>
      <c r="H31" s="139"/>
      <c r="I31" s="139"/>
      <c r="J31" s="155"/>
      <c r="K31" s="170"/>
      <c r="L31" s="155"/>
      <c r="M31" s="155"/>
      <c r="N31" s="155"/>
      <c r="O31" s="170"/>
      <c r="P31" s="155"/>
      <c r="Q31" s="196"/>
      <c r="R31" s="170"/>
      <c r="S31" s="155"/>
      <c r="T31" s="155"/>
      <c r="U31" s="155"/>
      <c r="V31" s="155"/>
      <c r="W31" s="161"/>
      <c r="X31" s="170"/>
      <c r="Y31" s="170"/>
      <c r="Z31" s="155"/>
      <c r="AA31" s="190"/>
      <c r="AB31" s="155"/>
      <c r="AC31" s="155"/>
      <c r="AD31" s="155"/>
      <c r="AE31" s="211"/>
      <c r="AF31" s="170"/>
      <c r="AG31" s="170"/>
      <c r="AH31" s="155"/>
      <c r="AI31" s="190"/>
      <c r="AJ31" s="155"/>
      <c r="AK31" s="199"/>
      <c r="AL31" s="39"/>
      <c r="AM31" s="33" t="s">
        <v>15</v>
      </c>
      <c r="AN31" s="34"/>
      <c r="AO31" s="34"/>
      <c r="AP31" s="35"/>
      <c r="AQ31" s="174">
        <f>COUNT(J21:AK21)</f>
        <v>0</v>
      </c>
      <c r="AR31" s="175"/>
      <c r="AS31" s="36" t="s">
        <v>10</v>
      </c>
      <c r="AT31" s="186" t="e">
        <f>(AQ30/AQ31)*100</f>
        <v>#DIV/0!</v>
      </c>
      <c r="AU31" s="187"/>
      <c r="AV31" s="77" t="s">
        <v>20</v>
      </c>
      <c r="AW31" s="17"/>
    </row>
    <row r="32" spans="1:50" ht="15.95" customHeight="1" thickTop="1" x14ac:dyDescent="0.1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5.95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09"/>
      <c r="J33" s="89"/>
      <c r="K33" s="9" t="s">
        <v>8</v>
      </c>
      <c r="L33" s="111">
        <f>L5+8</f>
        <v>33</v>
      </c>
      <c r="M33" s="111"/>
      <c r="N33" s="111"/>
      <c r="O33" s="9" t="s">
        <v>9</v>
      </c>
      <c r="P33" s="58"/>
      <c r="Q33" s="9"/>
      <c r="R33" s="9" t="s">
        <v>8</v>
      </c>
      <c r="S33" s="111">
        <f>L5+9</f>
        <v>34</v>
      </c>
      <c r="T33" s="111"/>
      <c r="U33" s="111"/>
      <c r="V33" s="9" t="s">
        <v>9</v>
      </c>
      <c r="W33" s="9"/>
      <c r="X33" s="89"/>
      <c r="Y33" s="9" t="s">
        <v>8</v>
      </c>
      <c r="Z33" s="111">
        <f>L5+10</f>
        <v>35</v>
      </c>
      <c r="AA33" s="111"/>
      <c r="AB33" s="111"/>
      <c r="AC33" s="9" t="s">
        <v>9</v>
      </c>
      <c r="AD33" s="58"/>
      <c r="AE33" s="9"/>
      <c r="AF33" s="9" t="s">
        <v>8</v>
      </c>
      <c r="AG33" s="111">
        <f>L5+11</f>
        <v>36</v>
      </c>
      <c r="AH33" s="111"/>
      <c r="AI33" s="111"/>
      <c r="AJ33" s="9" t="s">
        <v>9</v>
      </c>
      <c r="AK33" s="58"/>
      <c r="AL33" s="4"/>
      <c r="AM33" s="23" t="s">
        <v>11</v>
      </c>
      <c r="AN33" s="113">
        <f>L33</f>
        <v>33</v>
      </c>
      <c r="AO33" s="113"/>
      <c r="AP33" s="70" t="s">
        <v>12</v>
      </c>
      <c r="AQ33" s="11" t="s">
        <v>13</v>
      </c>
      <c r="AR33" s="23" t="s">
        <v>11</v>
      </c>
      <c r="AS33" s="113">
        <f>AG33</f>
        <v>36</v>
      </c>
      <c r="AT33" s="113"/>
      <c r="AU33" s="10" t="s">
        <v>12</v>
      </c>
      <c r="AV33" s="10"/>
      <c r="AW33" s="3"/>
    </row>
    <row r="34" spans="1:53" ht="15.95" customHeight="1" x14ac:dyDescent="0.15">
      <c r="A34" s="108" t="s">
        <v>49</v>
      </c>
      <c r="B34" s="109"/>
      <c r="C34" s="109"/>
      <c r="D34" s="109"/>
      <c r="E34" s="109"/>
      <c r="F34" s="109"/>
      <c r="G34" s="109"/>
      <c r="H34" s="109"/>
      <c r="I34" s="109"/>
      <c r="J34" s="90" t="b">
        <f>IF(AK20="月","火",IF(AK20="火","水",IF(AK20="水","木",IF(AK20="木","金",IF(AK20="金","土",IF(AK20="土","日",IF(AK20="日","月")))))))</f>
        <v>0</v>
      </c>
      <c r="K34" s="86" t="b">
        <f>IF(J34="月","火",IF(J34="火","水",IF(J34="水","木",IF(J34="木","金",IF(J34="金","土",IF(J34="土","日",IF(J34="日","月")))))))</f>
        <v>0</v>
      </c>
      <c r="L34" s="86" t="b">
        <f t="shared" ref="L34:AK34" si="2">IF(K34="月","火",IF(K34="火","水",IF(K34="水","木",IF(K34="木","金",IF(K34="金","土",IF(K34="土","日",IF(K34="日","月")))))))</f>
        <v>0</v>
      </c>
      <c r="M34" s="86" t="b">
        <f t="shared" si="2"/>
        <v>0</v>
      </c>
      <c r="N34" s="86" t="b">
        <f t="shared" si="2"/>
        <v>0</v>
      </c>
      <c r="O34" s="86" t="b">
        <f t="shared" si="2"/>
        <v>0</v>
      </c>
      <c r="P34" s="86" t="b">
        <f t="shared" si="2"/>
        <v>0</v>
      </c>
      <c r="Q34" s="86" t="b">
        <f t="shared" si="2"/>
        <v>0</v>
      </c>
      <c r="R34" s="86" t="b">
        <f t="shared" si="2"/>
        <v>0</v>
      </c>
      <c r="S34" s="86" t="b">
        <f t="shared" si="2"/>
        <v>0</v>
      </c>
      <c r="T34" s="86" t="b">
        <f t="shared" si="2"/>
        <v>0</v>
      </c>
      <c r="U34" s="86" t="b">
        <f t="shared" si="2"/>
        <v>0</v>
      </c>
      <c r="V34" s="86" t="b">
        <f t="shared" si="2"/>
        <v>0</v>
      </c>
      <c r="W34" s="87" t="b">
        <f t="shared" si="2"/>
        <v>0</v>
      </c>
      <c r="X34" s="90" t="b">
        <f t="shared" si="2"/>
        <v>0</v>
      </c>
      <c r="Y34" s="86" t="b">
        <f t="shared" si="2"/>
        <v>0</v>
      </c>
      <c r="Z34" s="86" t="b">
        <f t="shared" si="2"/>
        <v>0</v>
      </c>
      <c r="AA34" s="86" t="b">
        <f t="shared" si="2"/>
        <v>0</v>
      </c>
      <c r="AB34" s="86" t="b">
        <f t="shared" si="2"/>
        <v>0</v>
      </c>
      <c r="AC34" s="86" t="b">
        <f t="shared" si="2"/>
        <v>0</v>
      </c>
      <c r="AD34" s="86" t="b">
        <f t="shared" si="2"/>
        <v>0</v>
      </c>
      <c r="AE34" s="86" t="b">
        <f t="shared" si="2"/>
        <v>0</v>
      </c>
      <c r="AF34" s="86" t="b">
        <f t="shared" si="2"/>
        <v>0</v>
      </c>
      <c r="AG34" s="86" t="b">
        <f t="shared" si="2"/>
        <v>0</v>
      </c>
      <c r="AH34" s="86" t="b">
        <f t="shared" si="2"/>
        <v>0</v>
      </c>
      <c r="AI34" s="86" t="b">
        <f t="shared" si="2"/>
        <v>0</v>
      </c>
      <c r="AJ34" s="86" t="b">
        <f t="shared" si="2"/>
        <v>0</v>
      </c>
      <c r="AK34" s="86" t="b">
        <f t="shared" si="2"/>
        <v>0</v>
      </c>
      <c r="AL34" s="4"/>
      <c r="AM34" s="113" t="s">
        <v>14</v>
      </c>
      <c r="AN34" s="113"/>
      <c r="AO34" s="113"/>
      <c r="AP34" s="113"/>
      <c r="AQ34" s="113"/>
      <c r="AR34" s="113"/>
      <c r="AS34" s="113"/>
      <c r="AT34" s="113"/>
      <c r="AU34" s="113"/>
      <c r="AV34" s="113"/>
      <c r="AW34" s="3"/>
    </row>
    <row r="35" spans="1:53" s="2" customFormat="1" ht="15.95" customHeight="1" thickBot="1" x14ac:dyDescent="0.2">
      <c r="A35" s="114" t="s">
        <v>50</v>
      </c>
      <c r="B35" s="115"/>
      <c r="C35" s="115"/>
      <c r="D35" s="115"/>
      <c r="E35" s="115"/>
      <c r="F35" s="115"/>
      <c r="G35" s="115"/>
      <c r="H35" s="115"/>
      <c r="I35" s="11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5.95" customHeight="1" thickTop="1" x14ac:dyDescent="0.15">
      <c r="A36" s="117" t="s">
        <v>35</v>
      </c>
      <c r="B36" s="120" t="s">
        <v>48</v>
      </c>
      <c r="C36" s="121"/>
      <c r="D36" s="121"/>
      <c r="E36" s="121"/>
      <c r="F36" s="121"/>
      <c r="G36" s="122"/>
      <c r="H36" s="126" t="s">
        <v>1</v>
      </c>
      <c r="I36" s="207"/>
      <c r="J36" s="95"/>
      <c r="K36" s="55"/>
      <c r="L36" s="92"/>
      <c r="M36" s="91"/>
      <c r="N36" s="91"/>
      <c r="O36" s="91"/>
      <c r="P36" s="91"/>
      <c r="Q36" s="80"/>
      <c r="R36" s="55"/>
      <c r="S36" s="46"/>
      <c r="T36" s="48"/>
      <c r="U36" s="48"/>
      <c r="V36" s="48"/>
      <c r="W36" s="97"/>
      <c r="X36" s="97"/>
      <c r="Y36" s="55"/>
      <c r="Z36" s="92"/>
      <c r="AA36" s="91"/>
      <c r="AB36" s="92"/>
      <c r="AC36" s="92"/>
      <c r="AD36" s="92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5.95" customHeight="1" x14ac:dyDescent="0.15">
      <c r="A37" s="118"/>
      <c r="B37" s="123"/>
      <c r="C37" s="124"/>
      <c r="D37" s="124"/>
      <c r="E37" s="124"/>
      <c r="F37" s="124"/>
      <c r="G37" s="125"/>
      <c r="H37" s="128" t="s">
        <v>2</v>
      </c>
      <c r="I37" s="208"/>
      <c r="J37" s="96"/>
      <c r="K37" s="40"/>
      <c r="L37" s="94"/>
      <c r="M37" s="93"/>
      <c r="N37" s="93"/>
      <c r="O37" s="93"/>
      <c r="P37" s="93"/>
      <c r="Q37" s="81"/>
      <c r="R37" s="40"/>
      <c r="S37" s="18"/>
      <c r="T37" s="37"/>
      <c r="U37" s="37"/>
      <c r="V37" s="37"/>
      <c r="W37" s="98"/>
      <c r="X37" s="98"/>
      <c r="Y37" s="40"/>
      <c r="Z37" s="94"/>
      <c r="AA37" s="93"/>
      <c r="AB37" s="94"/>
      <c r="AC37" s="94"/>
      <c r="AD37" s="94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30">
        <f>COUNTIF(J36:W36,"□")</f>
        <v>0</v>
      </c>
      <c r="AR37" s="131"/>
      <c r="AS37" s="15" t="s">
        <v>0</v>
      </c>
      <c r="AT37" s="17"/>
      <c r="AU37" s="17"/>
      <c r="AV37" s="17"/>
      <c r="AW37" s="17"/>
    </row>
    <row r="38" spans="1:53" ht="15.95" customHeight="1" thickBot="1" x14ac:dyDescent="0.2">
      <c r="A38" s="118"/>
      <c r="B38" s="132" t="s">
        <v>3</v>
      </c>
      <c r="C38" s="133"/>
      <c r="D38" s="133"/>
      <c r="E38" s="133"/>
      <c r="F38" s="133"/>
      <c r="G38" s="133"/>
      <c r="H38" s="133"/>
      <c r="I38" s="133"/>
      <c r="J38" s="153"/>
      <c r="K38" s="165"/>
      <c r="L38" s="153"/>
      <c r="M38" s="153"/>
      <c r="N38" s="153"/>
      <c r="O38" s="153"/>
      <c r="P38" s="153"/>
      <c r="Q38" s="191"/>
      <c r="R38" s="153"/>
      <c r="S38" s="153"/>
      <c r="T38" s="168"/>
      <c r="U38" s="168"/>
      <c r="V38" s="168"/>
      <c r="W38" s="159"/>
      <c r="X38" s="153"/>
      <c r="Y38" s="153"/>
      <c r="Z38" s="153"/>
      <c r="AA38" s="156"/>
      <c r="AB38" s="144"/>
      <c r="AC38" s="147"/>
      <c r="AD38" s="153"/>
      <c r="AE38" s="212"/>
      <c r="AF38" s="165"/>
      <c r="AG38" s="153"/>
      <c r="AH38" s="153"/>
      <c r="AI38" s="153"/>
      <c r="AJ38" s="153"/>
      <c r="AK38" s="153"/>
      <c r="AL38" s="39"/>
      <c r="AM38" s="60" t="s">
        <v>68</v>
      </c>
      <c r="AN38" s="61"/>
      <c r="AO38" s="61"/>
      <c r="AP38" s="62"/>
      <c r="AQ38" s="174">
        <f>COUNTIF(J36:AK36,"■")</f>
        <v>0</v>
      </c>
      <c r="AR38" s="175"/>
      <c r="AS38" s="27" t="s">
        <v>0</v>
      </c>
      <c r="AT38" s="17"/>
      <c r="AU38" s="17"/>
      <c r="AV38" s="17"/>
      <c r="AW38" s="17"/>
    </row>
    <row r="39" spans="1:53" ht="15.95" customHeight="1" thickTop="1" x14ac:dyDescent="0.15">
      <c r="A39" s="118"/>
      <c r="B39" s="135"/>
      <c r="C39" s="136"/>
      <c r="D39" s="136"/>
      <c r="E39" s="136"/>
      <c r="F39" s="136"/>
      <c r="G39" s="136"/>
      <c r="H39" s="136"/>
      <c r="I39" s="136"/>
      <c r="J39" s="154"/>
      <c r="K39" s="166"/>
      <c r="L39" s="154"/>
      <c r="M39" s="154"/>
      <c r="N39" s="154"/>
      <c r="O39" s="154"/>
      <c r="P39" s="154"/>
      <c r="Q39" s="192"/>
      <c r="R39" s="154"/>
      <c r="S39" s="154"/>
      <c r="T39" s="169"/>
      <c r="U39" s="169"/>
      <c r="V39" s="169"/>
      <c r="W39" s="160"/>
      <c r="X39" s="154"/>
      <c r="Y39" s="154"/>
      <c r="Z39" s="154"/>
      <c r="AA39" s="157"/>
      <c r="AB39" s="145"/>
      <c r="AC39" s="148"/>
      <c r="AD39" s="154"/>
      <c r="AE39" s="213"/>
      <c r="AF39" s="166"/>
      <c r="AG39" s="154"/>
      <c r="AH39" s="154"/>
      <c r="AI39" s="154"/>
      <c r="AJ39" s="154"/>
      <c r="AK39" s="154"/>
      <c r="AL39" s="39"/>
      <c r="AM39" s="28" t="s">
        <v>16</v>
      </c>
      <c r="AN39" s="29"/>
      <c r="AO39" s="29"/>
      <c r="AP39" s="30"/>
      <c r="AQ39" s="176">
        <f>SUM(AQ37:AR38)</f>
        <v>0</v>
      </c>
      <c r="AR39" s="177"/>
      <c r="AS39" s="31" t="s">
        <v>10</v>
      </c>
      <c r="AT39" s="178" t="s">
        <v>19</v>
      </c>
      <c r="AU39" s="179"/>
      <c r="AV39" s="180"/>
      <c r="AW39" s="17"/>
      <c r="AX39" s="7" t="s">
        <v>34</v>
      </c>
    </row>
    <row r="40" spans="1:53" ht="15.95" customHeight="1" thickBot="1" x14ac:dyDescent="0.2">
      <c r="A40" s="118"/>
      <c r="B40" s="135"/>
      <c r="C40" s="136"/>
      <c r="D40" s="136"/>
      <c r="E40" s="136"/>
      <c r="F40" s="136"/>
      <c r="G40" s="136"/>
      <c r="H40" s="136"/>
      <c r="I40" s="136"/>
      <c r="J40" s="154"/>
      <c r="K40" s="166"/>
      <c r="L40" s="154"/>
      <c r="M40" s="154"/>
      <c r="N40" s="154"/>
      <c r="O40" s="154"/>
      <c r="P40" s="154"/>
      <c r="Q40" s="192"/>
      <c r="R40" s="154"/>
      <c r="S40" s="154"/>
      <c r="T40" s="169"/>
      <c r="U40" s="169"/>
      <c r="V40" s="169"/>
      <c r="W40" s="160"/>
      <c r="X40" s="154"/>
      <c r="Y40" s="154"/>
      <c r="Z40" s="154"/>
      <c r="AA40" s="157"/>
      <c r="AB40" s="145"/>
      <c r="AC40" s="148"/>
      <c r="AD40" s="154"/>
      <c r="AE40" s="213"/>
      <c r="AF40" s="166"/>
      <c r="AG40" s="154"/>
      <c r="AH40" s="154"/>
      <c r="AI40" s="154"/>
      <c r="AJ40" s="154"/>
      <c r="AK40" s="154"/>
      <c r="AL40" s="39"/>
      <c r="AM40" s="33" t="s">
        <v>15</v>
      </c>
      <c r="AN40" s="34"/>
      <c r="AO40" s="34"/>
      <c r="AP40" s="35"/>
      <c r="AQ40" s="174">
        <f>COUNT(J35:AK35)</f>
        <v>0</v>
      </c>
      <c r="AR40" s="175"/>
      <c r="AS40" s="36" t="s">
        <v>10</v>
      </c>
      <c r="AT40" s="181" t="e">
        <f>(AQ39/AQ40)*100</f>
        <v>#DIV/0!</v>
      </c>
      <c r="AU40" s="182"/>
      <c r="AV40" s="76" t="s">
        <v>20</v>
      </c>
      <c r="AW40" s="17"/>
      <c r="AX40" s="5" t="s">
        <v>29</v>
      </c>
    </row>
    <row r="41" spans="1:53" ht="15.95" customHeight="1" thickTop="1" x14ac:dyDescent="0.15">
      <c r="A41" s="118"/>
      <c r="B41" s="135"/>
      <c r="C41" s="136"/>
      <c r="D41" s="136"/>
      <c r="E41" s="136"/>
      <c r="F41" s="136"/>
      <c r="G41" s="136"/>
      <c r="H41" s="136"/>
      <c r="I41" s="136"/>
      <c r="J41" s="154"/>
      <c r="K41" s="166"/>
      <c r="L41" s="154"/>
      <c r="M41" s="154"/>
      <c r="N41" s="154"/>
      <c r="O41" s="154"/>
      <c r="P41" s="154"/>
      <c r="Q41" s="192"/>
      <c r="R41" s="154"/>
      <c r="S41" s="154"/>
      <c r="T41" s="169"/>
      <c r="U41" s="169"/>
      <c r="V41" s="169"/>
      <c r="W41" s="160"/>
      <c r="X41" s="154"/>
      <c r="Y41" s="154"/>
      <c r="Z41" s="154"/>
      <c r="AA41" s="157"/>
      <c r="AB41" s="145"/>
      <c r="AC41" s="148"/>
      <c r="AD41" s="154"/>
      <c r="AE41" s="213"/>
      <c r="AF41" s="166"/>
      <c r="AG41" s="154"/>
      <c r="AH41" s="154"/>
      <c r="AI41" s="154"/>
      <c r="AJ41" s="154"/>
      <c r="AK41" s="154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5.95" customHeight="1" x14ac:dyDescent="0.15">
      <c r="A42" s="118"/>
      <c r="B42" s="135"/>
      <c r="C42" s="136"/>
      <c r="D42" s="136"/>
      <c r="E42" s="136"/>
      <c r="F42" s="136"/>
      <c r="G42" s="136"/>
      <c r="H42" s="136"/>
      <c r="I42" s="136"/>
      <c r="J42" s="154"/>
      <c r="K42" s="166"/>
      <c r="L42" s="154"/>
      <c r="M42" s="154"/>
      <c r="N42" s="154"/>
      <c r="O42" s="154"/>
      <c r="P42" s="154"/>
      <c r="Q42" s="192"/>
      <c r="R42" s="154"/>
      <c r="S42" s="154"/>
      <c r="T42" s="169"/>
      <c r="U42" s="169"/>
      <c r="V42" s="169"/>
      <c r="W42" s="160"/>
      <c r="X42" s="154"/>
      <c r="Y42" s="154"/>
      <c r="Z42" s="154"/>
      <c r="AA42" s="157"/>
      <c r="AB42" s="145"/>
      <c r="AC42" s="148"/>
      <c r="AD42" s="154"/>
      <c r="AE42" s="213"/>
      <c r="AF42" s="166"/>
      <c r="AG42" s="154"/>
      <c r="AH42" s="154"/>
      <c r="AI42" s="154"/>
      <c r="AJ42" s="154"/>
      <c r="AK42" s="154"/>
      <c r="AL42" s="39"/>
      <c r="AM42" s="12" t="s">
        <v>67</v>
      </c>
      <c r="AN42" s="13"/>
      <c r="AO42" s="13"/>
      <c r="AP42" s="14"/>
      <c r="AQ42" s="130">
        <f>COUNTIF(J37:P37,"□")</f>
        <v>0</v>
      </c>
      <c r="AR42" s="131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5.95" customHeight="1" thickBot="1" x14ac:dyDescent="0.2">
      <c r="A43" s="118"/>
      <c r="B43" s="135"/>
      <c r="C43" s="136"/>
      <c r="D43" s="136"/>
      <c r="E43" s="136"/>
      <c r="F43" s="136"/>
      <c r="G43" s="136"/>
      <c r="H43" s="136"/>
      <c r="I43" s="136"/>
      <c r="J43" s="154"/>
      <c r="K43" s="166"/>
      <c r="L43" s="154"/>
      <c r="M43" s="154"/>
      <c r="N43" s="154"/>
      <c r="O43" s="154"/>
      <c r="P43" s="154"/>
      <c r="Q43" s="192"/>
      <c r="R43" s="154"/>
      <c r="S43" s="154"/>
      <c r="T43" s="169"/>
      <c r="U43" s="169"/>
      <c r="V43" s="169"/>
      <c r="W43" s="160"/>
      <c r="X43" s="154"/>
      <c r="Y43" s="154"/>
      <c r="Z43" s="154"/>
      <c r="AA43" s="157"/>
      <c r="AB43" s="145"/>
      <c r="AC43" s="148"/>
      <c r="AD43" s="154"/>
      <c r="AE43" s="213"/>
      <c r="AF43" s="166"/>
      <c r="AG43" s="154"/>
      <c r="AH43" s="154"/>
      <c r="AI43" s="154"/>
      <c r="AJ43" s="154"/>
      <c r="AK43" s="154"/>
      <c r="AL43" s="39"/>
      <c r="AM43" s="24" t="s">
        <v>68</v>
      </c>
      <c r="AN43" s="25"/>
      <c r="AO43" s="25"/>
      <c r="AP43" s="26"/>
      <c r="AQ43" s="174">
        <f>COUNTIF(J37:AK37,"■")</f>
        <v>0</v>
      </c>
      <c r="AR43" s="175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5.95" customHeight="1" thickTop="1" x14ac:dyDescent="0.15">
      <c r="A44" s="118"/>
      <c r="B44" s="135"/>
      <c r="C44" s="136"/>
      <c r="D44" s="136"/>
      <c r="E44" s="136"/>
      <c r="F44" s="136"/>
      <c r="G44" s="136"/>
      <c r="H44" s="136"/>
      <c r="I44" s="136"/>
      <c r="J44" s="154"/>
      <c r="K44" s="166"/>
      <c r="L44" s="154"/>
      <c r="M44" s="154"/>
      <c r="N44" s="154"/>
      <c r="O44" s="154"/>
      <c r="P44" s="154"/>
      <c r="Q44" s="192"/>
      <c r="R44" s="154"/>
      <c r="S44" s="154"/>
      <c r="T44" s="169"/>
      <c r="U44" s="169"/>
      <c r="V44" s="169"/>
      <c r="W44" s="160"/>
      <c r="X44" s="154"/>
      <c r="Y44" s="154"/>
      <c r="Z44" s="154"/>
      <c r="AA44" s="157"/>
      <c r="AB44" s="145"/>
      <c r="AC44" s="148"/>
      <c r="AD44" s="154"/>
      <c r="AE44" s="213"/>
      <c r="AF44" s="166"/>
      <c r="AG44" s="154"/>
      <c r="AH44" s="154"/>
      <c r="AI44" s="154"/>
      <c r="AJ44" s="154"/>
      <c r="AK44" s="154"/>
      <c r="AL44" s="39"/>
      <c r="AM44" s="28" t="s">
        <v>16</v>
      </c>
      <c r="AN44" s="29"/>
      <c r="AO44" s="29"/>
      <c r="AP44" s="30"/>
      <c r="AQ44" s="176">
        <f>SUM(AQ42:AR43)</f>
        <v>0</v>
      </c>
      <c r="AR44" s="177"/>
      <c r="AS44" s="31" t="s">
        <v>10</v>
      </c>
      <c r="AT44" s="183" t="s">
        <v>19</v>
      </c>
      <c r="AU44" s="184"/>
      <c r="AV44" s="185"/>
      <c r="AW44" s="17"/>
      <c r="AX44" s="7" t="s">
        <v>30</v>
      </c>
      <c r="AY44" s="17"/>
      <c r="AZ44" s="17"/>
      <c r="BA44" s="17"/>
    </row>
    <row r="45" spans="1:53" ht="15.95" customHeight="1" thickBot="1" x14ac:dyDescent="0.2">
      <c r="A45" s="119"/>
      <c r="B45" s="138"/>
      <c r="C45" s="139"/>
      <c r="D45" s="139"/>
      <c r="E45" s="139"/>
      <c r="F45" s="139"/>
      <c r="G45" s="139"/>
      <c r="H45" s="139"/>
      <c r="I45" s="139"/>
      <c r="J45" s="155"/>
      <c r="K45" s="167"/>
      <c r="L45" s="155"/>
      <c r="M45" s="155"/>
      <c r="N45" s="155"/>
      <c r="O45" s="155"/>
      <c r="P45" s="155"/>
      <c r="Q45" s="193"/>
      <c r="R45" s="155"/>
      <c r="S45" s="155"/>
      <c r="T45" s="170"/>
      <c r="U45" s="170"/>
      <c r="V45" s="170"/>
      <c r="W45" s="161"/>
      <c r="X45" s="155"/>
      <c r="Y45" s="155"/>
      <c r="Z45" s="155"/>
      <c r="AA45" s="158"/>
      <c r="AB45" s="146"/>
      <c r="AC45" s="149"/>
      <c r="AD45" s="155"/>
      <c r="AE45" s="214"/>
      <c r="AF45" s="167"/>
      <c r="AG45" s="155"/>
      <c r="AH45" s="155"/>
      <c r="AI45" s="155"/>
      <c r="AJ45" s="155"/>
      <c r="AK45" s="155"/>
      <c r="AL45" s="39"/>
      <c r="AM45" s="33" t="s">
        <v>15</v>
      </c>
      <c r="AN45" s="34"/>
      <c r="AO45" s="34"/>
      <c r="AP45" s="35"/>
      <c r="AQ45" s="174">
        <f>COUNT(J35:AK35)</f>
        <v>0</v>
      </c>
      <c r="AR45" s="175"/>
      <c r="AS45" s="36" t="s">
        <v>10</v>
      </c>
      <c r="AT45" s="186" t="e">
        <f>(AQ44/AQ45)*100</f>
        <v>#DIV/0!</v>
      </c>
      <c r="AU45" s="187"/>
      <c r="AV45" s="77" t="s">
        <v>20</v>
      </c>
      <c r="AW45" s="17"/>
      <c r="AX45" s="16" t="s">
        <v>33</v>
      </c>
      <c r="AY45" s="16"/>
      <c r="AZ45" s="16"/>
      <c r="BA45" s="7"/>
    </row>
    <row r="46" spans="1:53" ht="15.95" customHeight="1" thickTop="1" x14ac:dyDescent="0.15">
      <c r="A46" s="203" t="s">
        <v>45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A46:AK46"/>
    <mergeCell ref="A35:I35"/>
    <mergeCell ref="A36:A45"/>
    <mergeCell ref="B36:G37"/>
    <mergeCell ref="H36:I36"/>
    <mergeCell ref="H37:I37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E38:AE45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X2:AD2"/>
    <mergeCell ref="AI2:AP2"/>
    <mergeCell ref="AQ2:AV2"/>
    <mergeCell ref="F3:R3"/>
    <mergeCell ref="AT45:AU45"/>
    <mergeCell ref="AI38:AI45"/>
    <mergeCell ref="AJ38:AJ45"/>
    <mergeCell ref="AK38:AK45"/>
    <mergeCell ref="AQ38:AR38"/>
    <mergeCell ref="AQ37:AR37"/>
    <mergeCell ref="B38:I45"/>
    <mergeCell ref="J38:J45"/>
    <mergeCell ref="K38:K45"/>
    <mergeCell ref="L38:L45"/>
    <mergeCell ref="M38:M45"/>
    <mergeCell ref="AF38:AF45"/>
    <mergeCell ref="AG38:AG45"/>
    <mergeCell ref="AQ39:AR39"/>
    <mergeCell ref="AA38:AA45"/>
    <mergeCell ref="A33:I33"/>
    <mergeCell ref="L33:N33"/>
    <mergeCell ref="S33:U33"/>
    <mergeCell ref="Z33:AB33"/>
    <mergeCell ref="AG33:AI33"/>
    <mergeCell ref="AN33:AO33"/>
    <mergeCell ref="AQ45:AR45"/>
    <mergeCell ref="AB38:AB45"/>
    <mergeCell ref="AC38:AC45"/>
    <mergeCell ref="AD38:AD45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D24:AD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F10:AF17"/>
    <mergeCell ref="AE24:AE31"/>
    <mergeCell ref="AF24:AF31"/>
    <mergeCell ref="AG24:AG31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V10:V17"/>
    <mergeCell ref="W10:W17"/>
    <mergeCell ref="X10:X17"/>
    <mergeCell ref="Y10:Y17"/>
    <mergeCell ref="Z10:Z17"/>
    <mergeCell ref="AA10:AA17"/>
    <mergeCell ref="AJ10:AJ17"/>
    <mergeCell ref="AK10:AK17"/>
    <mergeCell ref="AQ10:AR10"/>
    <mergeCell ref="AQ11:AR11"/>
    <mergeCell ref="AQ17:AR17"/>
    <mergeCell ref="AB10:AB17"/>
    <mergeCell ref="AC10:AC17"/>
    <mergeCell ref="AD10:AD17"/>
    <mergeCell ref="AE10:AE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</mergeCells>
  <phoneticPr fontId="6"/>
  <conditionalFormatting sqref="J6:AK6">
    <cfRule type="containsText" dxfId="23" priority="9" stopIfTrue="1" operator="containsText" text="日">
      <formula>NOT(ISERROR(SEARCH("日",J6)))</formula>
    </cfRule>
    <cfRule type="containsText" dxfId="22" priority="10" stopIfTrue="1" operator="containsText" text="土">
      <formula>NOT(ISERROR(SEARCH("土",J6)))</formula>
    </cfRule>
  </conditionalFormatting>
  <conditionalFormatting sqref="J20:AK20">
    <cfRule type="containsText" dxfId="21" priority="3" stopIfTrue="1" operator="containsText" text="日">
      <formula>NOT(ISERROR(SEARCH("日",J20)))</formula>
    </cfRule>
    <cfRule type="containsText" dxfId="20" priority="4" stopIfTrue="1" operator="containsText" text="土">
      <formula>NOT(ISERROR(SEARCH("土",J20)))</formula>
    </cfRule>
  </conditionalFormatting>
  <conditionalFormatting sqref="J34:AK34">
    <cfRule type="containsText" dxfId="19" priority="1" stopIfTrue="1" operator="containsText" text="日">
      <formula>NOT(ISERROR(SEARCH("日",J34)))</formula>
    </cfRule>
    <cfRule type="containsText" dxfId="18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J8:AK9 J22:AK23 J36:AK37">
      <formula1>$BC$1:$BC$5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activeCell="M24" sqref="M24:M31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200" t="s">
        <v>54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4</v>
      </c>
      <c r="AX1" t="s">
        <v>55</v>
      </c>
      <c r="BB1" s="83" t="s">
        <v>56</v>
      </c>
      <c r="BC1" t="s">
        <v>66</v>
      </c>
    </row>
    <row r="2" spans="1:60" ht="15.95" customHeight="1" x14ac:dyDescent="0.15">
      <c r="A2" s="1"/>
      <c r="B2" s="105" t="s">
        <v>5</v>
      </c>
      <c r="C2" s="105"/>
      <c r="D2" s="105"/>
      <c r="E2" s="88" t="s">
        <v>41</v>
      </c>
      <c r="F2" s="204">
        <f>集計表!F2</f>
        <v>0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106" t="s">
        <v>4</v>
      </c>
      <c r="V2" s="106"/>
      <c r="W2" s="88" t="s">
        <v>6</v>
      </c>
      <c r="X2" s="205" t="str">
        <f>集計表!W2</f>
        <v>R○.○.○～R○.○.○</v>
      </c>
      <c r="Y2" s="205"/>
      <c r="Z2" s="205"/>
      <c r="AA2" s="205"/>
      <c r="AB2" s="205"/>
      <c r="AC2" s="205"/>
      <c r="AD2" s="205"/>
      <c r="AE2" s="107" t="s">
        <v>40</v>
      </c>
      <c r="AF2" s="107"/>
      <c r="AG2" s="107"/>
      <c r="AH2" s="88" t="s">
        <v>41</v>
      </c>
      <c r="AI2" s="205">
        <f>集計表!AJ2</f>
        <v>0</v>
      </c>
      <c r="AJ2" s="205"/>
      <c r="AK2" s="205"/>
      <c r="AL2" s="205"/>
      <c r="AM2" s="205"/>
      <c r="AN2" s="205"/>
      <c r="AO2" s="205"/>
      <c r="AP2" s="205"/>
      <c r="AQ2" s="206" t="str">
        <f>集計表!AJ3</f>
        <v>加須市</v>
      </c>
      <c r="AR2" s="206"/>
      <c r="AS2" s="206"/>
      <c r="AT2" s="206"/>
      <c r="AU2" s="206"/>
      <c r="AV2" s="206"/>
      <c r="AW2" s="64"/>
      <c r="AX2" t="s">
        <v>53</v>
      </c>
      <c r="BB2" s="83" t="s">
        <v>57</v>
      </c>
      <c r="BC2" t="s">
        <v>63</v>
      </c>
    </row>
    <row r="3" spans="1:60" ht="15.95" customHeight="1" x14ac:dyDescent="0.15">
      <c r="B3" s="107" t="s">
        <v>7</v>
      </c>
      <c r="C3" s="107"/>
      <c r="D3" s="107"/>
      <c r="E3" s="88" t="s">
        <v>41</v>
      </c>
      <c r="F3" s="204">
        <f>集計表!F3</f>
        <v>0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58</v>
      </c>
      <c r="BC3" t="s">
        <v>62</v>
      </c>
    </row>
    <row r="4" spans="1:60" ht="15.95" customHeight="1" x14ac:dyDescent="0.1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5.95" customHeight="1" x14ac:dyDescent="0.15">
      <c r="A5" s="108"/>
      <c r="B5" s="109"/>
      <c r="C5" s="109"/>
      <c r="D5" s="109"/>
      <c r="E5" s="109"/>
      <c r="F5" s="109"/>
      <c r="G5" s="109"/>
      <c r="H5" s="109"/>
      <c r="I5" s="109"/>
      <c r="J5" s="89"/>
      <c r="K5" s="9" t="s">
        <v>8</v>
      </c>
      <c r="L5" s="111">
        <v>37</v>
      </c>
      <c r="M5" s="111"/>
      <c r="N5" s="111"/>
      <c r="O5" s="9" t="s">
        <v>9</v>
      </c>
      <c r="P5" s="58"/>
      <c r="Q5" s="9"/>
      <c r="R5" s="9" t="s">
        <v>8</v>
      </c>
      <c r="S5" s="111">
        <f>L5+1</f>
        <v>38</v>
      </c>
      <c r="T5" s="111"/>
      <c r="U5" s="111"/>
      <c r="V5" s="9" t="s">
        <v>9</v>
      </c>
      <c r="W5" s="9"/>
      <c r="X5" s="89"/>
      <c r="Y5" s="9" t="s">
        <v>8</v>
      </c>
      <c r="Z5" s="111">
        <f>L5+2</f>
        <v>39</v>
      </c>
      <c r="AA5" s="111"/>
      <c r="AB5" s="111"/>
      <c r="AC5" s="9" t="s">
        <v>9</v>
      </c>
      <c r="AD5" s="58"/>
      <c r="AE5" s="9"/>
      <c r="AF5" s="9" t="s">
        <v>8</v>
      </c>
      <c r="AG5" s="111">
        <f>L5+3</f>
        <v>40</v>
      </c>
      <c r="AH5" s="111"/>
      <c r="AI5" s="111"/>
      <c r="AJ5" s="9" t="s">
        <v>9</v>
      </c>
      <c r="AK5" s="58"/>
      <c r="AL5" s="4"/>
      <c r="AM5" s="23" t="s">
        <v>11</v>
      </c>
      <c r="AN5" s="113">
        <f>L5</f>
        <v>37</v>
      </c>
      <c r="AO5" s="113"/>
      <c r="AP5" s="70" t="s">
        <v>12</v>
      </c>
      <c r="AQ5" s="11" t="s">
        <v>13</v>
      </c>
      <c r="AR5" s="23" t="s">
        <v>11</v>
      </c>
      <c r="AS5" s="113">
        <f>AG5</f>
        <v>40</v>
      </c>
      <c r="AT5" s="113"/>
      <c r="AU5" s="10" t="s">
        <v>12</v>
      </c>
      <c r="AV5" s="10"/>
      <c r="AW5" s="3"/>
      <c r="AX5" s="3"/>
      <c r="BB5" s="83" t="s">
        <v>60</v>
      </c>
    </row>
    <row r="6" spans="1:60" ht="15.95" customHeight="1" x14ac:dyDescent="0.15">
      <c r="A6" s="108" t="s">
        <v>49</v>
      </c>
      <c r="B6" s="109"/>
      <c r="C6" s="109"/>
      <c r="D6" s="109"/>
      <c r="E6" s="109"/>
      <c r="F6" s="109"/>
      <c r="G6" s="109"/>
      <c r="H6" s="109"/>
      <c r="I6" s="109"/>
      <c r="J6" s="99"/>
      <c r="K6" s="86" t="b">
        <f>IF(J6="月","火",IF(J6="火","水",IF(J6="水","木",IF(J6="木","金",IF(J6="金","土",IF(J6="土","日",IF(J6="日","月")))))))</f>
        <v>0</v>
      </c>
      <c r="L6" s="86" t="b">
        <f t="shared" ref="L6:AK6" si="0">IF(K6="月","火",IF(K6="火","水",IF(K6="水","木",IF(K6="木","金",IF(K6="金","土",IF(K6="土","日",IF(K6="日","月")))))))</f>
        <v>0</v>
      </c>
      <c r="M6" s="86" t="b">
        <f t="shared" si="0"/>
        <v>0</v>
      </c>
      <c r="N6" s="86" t="b">
        <f t="shared" si="0"/>
        <v>0</v>
      </c>
      <c r="O6" s="86" t="b">
        <f t="shared" si="0"/>
        <v>0</v>
      </c>
      <c r="P6" s="86" t="b">
        <f t="shared" si="0"/>
        <v>0</v>
      </c>
      <c r="Q6" s="86" t="b">
        <f t="shared" si="0"/>
        <v>0</v>
      </c>
      <c r="R6" s="86" t="b">
        <f t="shared" si="0"/>
        <v>0</v>
      </c>
      <c r="S6" s="86" t="b">
        <f t="shared" si="0"/>
        <v>0</v>
      </c>
      <c r="T6" s="86" t="b">
        <f t="shared" si="0"/>
        <v>0</v>
      </c>
      <c r="U6" s="86" t="b">
        <f t="shared" si="0"/>
        <v>0</v>
      </c>
      <c r="V6" s="86" t="b">
        <f t="shared" si="0"/>
        <v>0</v>
      </c>
      <c r="W6" s="87" t="b">
        <f t="shared" si="0"/>
        <v>0</v>
      </c>
      <c r="X6" s="90" t="b">
        <f t="shared" si="0"/>
        <v>0</v>
      </c>
      <c r="Y6" s="86" t="b">
        <f t="shared" si="0"/>
        <v>0</v>
      </c>
      <c r="Z6" s="86" t="b">
        <f t="shared" si="0"/>
        <v>0</v>
      </c>
      <c r="AA6" s="86" t="b">
        <f t="shared" si="0"/>
        <v>0</v>
      </c>
      <c r="AB6" s="86" t="b">
        <f t="shared" si="0"/>
        <v>0</v>
      </c>
      <c r="AC6" s="86" t="b">
        <f t="shared" si="0"/>
        <v>0</v>
      </c>
      <c r="AD6" s="86" t="b">
        <f t="shared" si="0"/>
        <v>0</v>
      </c>
      <c r="AE6" s="86" t="b">
        <f t="shared" si="0"/>
        <v>0</v>
      </c>
      <c r="AF6" s="86" t="b">
        <f t="shared" si="0"/>
        <v>0</v>
      </c>
      <c r="AG6" s="86" t="b">
        <f t="shared" si="0"/>
        <v>0</v>
      </c>
      <c r="AH6" s="86" t="b">
        <f t="shared" si="0"/>
        <v>0</v>
      </c>
      <c r="AI6" s="86" t="b">
        <f t="shared" si="0"/>
        <v>0</v>
      </c>
      <c r="AJ6" s="86" t="b">
        <f t="shared" si="0"/>
        <v>0</v>
      </c>
      <c r="AK6" s="86" t="b">
        <f t="shared" si="0"/>
        <v>0</v>
      </c>
      <c r="AL6" s="4"/>
      <c r="AM6" s="113" t="s">
        <v>14</v>
      </c>
      <c r="AN6" s="113"/>
      <c r="AO6" s="113"/>
      <c r="AP6" s="113"/>
      <c r="AQ6" s="113"/>
      <c r="AR6" s="113"/>
      <c r="AS6" s="113"/>
      <c r="AT6" s="113"/>
      <c r="AU6" s="113"/>
      <c r="AV6" s="113"/>
      <c r="AW6" s="3"/>
      <c r="AX6" s="10"/>
      <c r="BB6" s="83" t="s">
        <v>51</v>
      </c>
    </row>
    <row r="7" spans="1:60" ht="15.95" customHeight="1" thickBot="1" x14ac:dyDescent="0.2">
      <c r="A7" s="114" t="s">
        <v>50</v>
      </c>
      <c r="B7" s="115"/>
      <c r="C7" s="115"/>
      <c r="D7" s="115"/>
      <c r="E7" s="115"/>
      <c r="F7" s="115"/>
      <c r="G7" s="115"/>
      <c r="H7" s="115"/>
      <c r="I7" s="11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5.95" customHeight="1" thickTop="1" x14ac:dyDescent="0.15">
      <c r="A8" s="117" t="s">
        <v>35</v>
      </c>
      <c r="B8" s="120" t="s">
        <v>48</v>
      </c>
      <c r="C8" s="121"/>
      <c r="D8" s="121"/>
      <c r="E8" s="121"/>
      <c r="F8" s="121"/>
      <c r="G8" s="122"/>
      <c r="H8" s="126" t="s">
        <v>1</v>
      </c>
      <c r="I8" s="207"/>
      <c r="J8" s="95"/>
      <c r="K8" s="55"/>
      <c r="L8" s="92"/>
      <c r="M8" s="91"/>
      <c r="N8" s="91"/>
      <c r="O8" s="91"/>
      <c r="P8" s="91"/>
      <c r="Q8" s="80"/>
      <c r="R8" s="55"/>
      <c r="S8" s="46"/>
      <c r="T8" s="48"/>
      <c r="U8" s="48"/>
      <c r="V8" s="48"/>
      <c r="W8" s="97"/>
      <c r="X8" s="97"/>
      <c r="Y8" s="55"/>
      <c r="Z8" s="92"/>
      <c r="AA8" s="91"/>
      <c r="AB8" s="92"/>
      <c r="AC8" s="92"/>
      <c r="AD8" s="92"/>
      <c r="AE8" s="47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5.95" customHeight="1" x14ac:dyDescent="0.15">
      <c r="A9" s="118"/>
      <c r="B9" s="123"/>
      <c r="C9" s="124"/>
      <c r="D9" s="124"/>
      <c r="E9" s="124"/>
      <c r="F9" s="124"/>
      <c r="G9" s="125"/>
      <c r="H9" s="128" t="s">
        <v>2</v>
      </c>
      <c r="I9" s="208"/>
      <c r="J9" s="96"/>
      <c r="K9" s="40"/>
      <c r="L9" s="94"/>
      <c r="M9" s="93"/>
      <c r="N9" s="93"/>
      <c r="O9" s="93"/>
      <c r="P9" s="93"/>
      <c r="Q9" s="81"/>
      <c r="R9" s="40"/>
      <c r="S9" s="18"/>
      <c r="T9" s="37"/>
      <c r="U9" s="37"/>
      <c r="V9" s="37"/>
      <c r="W9" s="98"/>
      <c r="X9" s="98"/>
      <c r="Y9" s="40"/>
      <c r="Z9" s="94"/>
      <c r="AA9" s="93"/>
      <c r="AB9" s="94"/>
      <c r="AC9" s="94"/>
      <c r="AD9" s="94"/>
      <c r="AE9" s="19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30">
        <f>COUNTIF(J8:AK8,"□")</f>
        <v>0</v>
      </c>
      <c r="AR9" s="131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5.95" customHeight="1" thickBot="1" x14ac:dyDescent="0.2">
      <c r="A10" s="118"/>
      <c r="B10" s="132" t="s">
        <v>3</v>
      </c>
      <c r="C10" s="133"/>
      <c r="D10" s="133"/>
      <c r="E10" s="133"/>
      <c r="F10" s="133"/>
      <c r="G10" s="133"/>
      <c r="H10" s="133"/>
      <c r="I10" s="133"/>
      <c r="J10" s="144"/>
      <c r="K10" s="144"/>
      <c r="L10" s="144"/>
      <c r="M10" s="144"/>
      <c r="N10" s="144"/>
      <c r="O10" s="144"/>
      <c r="P10" s="144"/>
      <c r="Q10" s="141"/>
      <c r="R10" s="144"/>
      <c r="S10" s="144"/>
      <c r="T10" s="144"/>
      <c r="U10" s="144"/>
      <c r="V10" s="144"/>
      <c r="W10" s="147"/>
      <c r="X10" s="215"/>
      <c r="Y10" s="144"/>
      <c r="Z10" s="153"/>
      <c r="AA10" s="156"/>
      <c r="AB10" s="153"/>
      <c r="AC10" s="153"/>
      <c r="AD10" s="153"/>
      <c r="AE10" s="212"/>
      <c r="AF10" s="165"/>
      <c r="AG10" s="153"/>
      <c r="AH10" s="153"/>
      <c r="AI10" s="153"/>
      <c r="AJ10" s="168"/>
      <c r="AK10" s="171"/>
      <c r="AL10" s="39"/>
      <c r="AM10" s="60" t="s">
        <v>68</v>
      </c>
      <c r="AN10" s="61"/>
      <c r="AO10" s="61"/>
      <c r="AP10" s="62"/>
      <c r="AQ10" s="174">
        <f>COUNTIF(J8:AK8,"■")</f>
        <v>0</v>
      </c>
      <c r="AR10" s="175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5.95" customHeight="1" thickTop="1" x14ac:dyDescent="0.15">
      <c r="A11" s="118"/>
      <c r="B11" s="135"/>
      <c r="C11" s="136"/>
      <c r="D11" s="136"/>
      <c r="E11" s="136"/>
      <c r="F11" s="136"/>
      <c r="G11" s="136"/>
      <c r="H11" s="136"/>
      <c r="I11" s="136"/>
      <c r="J11" s="145"/>
      <c r="K11" s="145"/>
      <c r="L11" s="145"/>
      <c r="M11" s="145"/>
      <c r="N11" s="145"/>
      <c r="O11" s="145"/>
      <c r="P11" s="145"/>
      <c r="Q11" s="142"/>
      <c r="R11" s="145"/>
      <c r="S11" s="145"/>
      <c r="T11" s="145"/>
      <c r="U11" s="145"/>
      <c r="V11" s="145"/>
      <c r="W11" s="148"/>
      <c r="X11" s="216"/>
      <c r="Y11" s="145"/>
      <c r="Z11" s="154"/>
      <c r="AA11" s="157"/>
      <c r="AB11" s="154"/>
      <c r="AC11" s="154"/>
      <c r="AD11" s="154"/>
      <c r="AE11" s="213"/>
      <c r="AF11" s="166"/>
      <c r="AG11" s="154"/>
      <c r="AH11" s="154"/>
      <c r="AI11" s="154"/>
      <c r="AJ11" s="169"/>
      <c r="AK11" s="172"/>
      <c r="AL11" s="39"/>
      <c r="AM11" s="28" t="s">
        <v>16</v>
      </c>
      <c r="AN11" s="29"/>
      <c r="AO11" s="29"/>
      <c r="AP11" s="30"/>
      <c r="AQ11" s="176">
        <f>SUM(AQ9:AR10)</f>
        <v>0</v>
      </c>
      <c r="AR11" s="177"/>
      <c r="AS11" s="31" t="s">
        <v>10</v>
      </c>
      <c r="AT11" s="178" t="s">
        <v>19</v>
      </c>
      <c r="AU11" s="179"/>
      <c r="AV11" s="180"/>
      <c r="AW11" s="17"/>
      <c r="AX11" s="17"/>
      <c r="BC11" s="5"/>
      <c r="BD11" s="5"/>
      <c r="BE11" s="5"/>
      <c r="BF11" s="17"/>
      <c r="BG11" s="17"/>
      <c r="BH11" s="17"/>
    </row>
    <row r="12" spans="1:60" ht="15.95" customHeight="1" thickBot="1" x14ac:dyDescent="0.2">
      <c r="A12" s="118"/>
      <c r="B12" s="135"/>
      <c r="C12" s="136"/>
      <c r="D12" s="136"/>
      <c r="E12" s="136"/>
      <c r="F12" s="136"/>
      <c r="G12" s="136"/>
      <c r="H12" s="136"/>
      <c r="I12" s="136"/>
      <c r="J12" s="145"/>
      <c r="K12" s="145"/>
      <c r="L12" s="145"/>
      <c r="M12" s="145"/>
      <c r="N12" s="145"/>
      <c r="O12" s="145"/>
      <c r="P12" s="145"/>
      <c r="Q12" s="142"/>
      <c r="R12" s="145"/>
      <c r="S12" s="145"/>
      <c r="T12" s="145"/>
      <c r="U12" s="145"/>
      <c r="V12" s="145"/>
      <c r="W12" s="148"/>
      <c r="X12" s="216"/>
      <c r="Y12" s="145"/>
      <c r="Z12" s="154"/>
      <c r="AA12" s="157"/>
      <c r="AB12" s="154"/>
      <c r="AC12" s="154"/>
      <c r="AD12" s="154"/>
      <c r="AE12" s="213"/>
      <c r="AF12" s="166"/>
      <c r="AG12" s="154"/>
      <c r="AH12" s="154"/>
      <c r="AI12" s="154"/>
      <c r="AJ12" s="169"/>
      <c r="AK12" s="172"/>
      <c r="AL12" s="39"/>
      <c r="AM12" s="33" t="s">
        <v>15</v>
      </c>
      <c r="AN12" s="34"/>
      <c r="AO12" s="34"/>
      <c r="AP12" s="35"/>
      <c r="AQ12" s="174">
        <f>COUNT(J7:AK7)</f>
        <v>0</v>
      </c>
      <c r="AR12" s="175"/>
      <c r="AS12" s="36" t="s">
        <v>10</v>
      </c>
      <c r="AT12" s="181" t="e">
        <f>(AQ11/AQ12)*100</f>
        <v>#DIV/0!</v>
      </c>
      <c r="AU12" s="182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5.95" customHeight="1" thickTop="1" x14ac:dyDescent="0.15">
      <c r="A13" s="118"/>
      <c r="B13" s="135"/>
      <c r="C13" s="136"/>
      <c r="D13" s="136"/>
      <c r="E13" s="136"/>
      <c r="F13" s="136"/>
      <c r="G13" s="136"/>
      <c r="H13" s="136"/>
      <c r="I13" s="136"/>
      <c r="J13" s="145"/>
      <c r="K13" s="145"/>
      <c r="L13" s="145"/>
      <c r="M13" s="145"/>
      <c r="N13" s="145"/>
      <c r="O13" s="145"/>
      <c r="P13" s="145"/>
      <c r="Q13" s="142"/>
      <c r="R13" s="145"/>
      <c r="S13" s="145"/>
      <c r="T13" s="145"/>
      <c r="U13" s="145"/>
      <c r="V13" s="145"/>
      <c r="W13" s="148"/>
      <c r="X13" s="216"/>
      <c r="Y13" s="145"/>
      <c r="Z13" s="154"/>
      <c r="AA13" s="157"/>
      <c r="AB13" s="154"/>
      <c r="AC13" s="154"/>
      <c r="AD13" s="154"/>
      <c r="AE13" s="213"/>
      <c r="AF13" s="166"/>
      <c r="AG13" s="154"/>
      <c r="AH13" s="154"/>
      <c r="AI13" s="154"/>
      <c r="AJ13" s="169"/>
      <c r="AK13" s="17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5.95" customHeight="1" x14ac:dyDescent="0.15">
      <c r="A14" s="118"/>
      <c r="B14" s="135"/>
      <c r="C14" s="136"/>
      <c r="D14" s="136"/>
      <c r="E14" s="136"/>
      <c r="F14" s="136"/>
      <c r="G14" s="136"/>
      <c r="H14" s="136"/>
      <c r="I14" s="136"/>
      <c r="J14" s="145"/>
      <c r="K14" s="145"/>
      <c r="L14" s="145"/>
      <c r="M14" s="145"/>
      <c r="N14" s="145"/>
      <c r="O14" s="145"/>
      <c r="P14" s="145"/>
      <c r="Q14" s="142"/>
      <c r="R14" s="145"/>
      <c r="S14" s="145"/>
      <c r="T14" s="145"/>
      <c r="U14" s="145"/>
      <c r="V14" s="145"/>
      <c r="W14" s="148"/>
      <c r="X14" s="216"/>
      <c r="Y14" s="145"/>
      <c r="Z14" s="154"/>
      <c r="AA14" s="157"/>
      <c r="AB14" s="154"/>
      <c r="AC14" s="154"/>
      <c r="AD14" s="154"/>
      <c r="AE14" s="213"/>
      <c r="AF14" s="166"/>
      <c r="AG14" s="154"/>
      <c r="AH14" s="154"/>
      <c r="AI14" s="154"/>
      <c r="AJ14" s="169"/>
      <c r="AK14" s="172"/>
      <c r="AL14" s="39"/>
      <c r="AM14" s="12" t="s">
        <v>67</v>
      </c>
      <c r="AN14" s="13"/>
      <c r="AO14" s="13"/>
      <c r="AP14" s="14"/>
      <c r="AQ14" s="130">
        <f>COUNTIF(J9:AK9,"□")</f>
        <v>0</v>
      </c>
      <c r="AR14" s="131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5.95" customHeight="1" thickBot="1" x14ac:dyDescent="0.2">
      <c r="A15" s="118"/>
      <c r="B15" s="135"/>
      <c r="C15" s="136"/>
      <c r="D15" s="136"/>
      <c r="E15" s="136"/>
      <c r="F15" s="136"/>
      <c r="G15" s="136"/>
      <c r="H15" s="136"/>
      <c r="I15" s="136"/>
      <c r="J15" s="145"/>
      <c r="K15" s="145"/>
      <c r="L15" s="145"/>
      <c r="M15" s="145"/>
      <c r="N15" s="145"/>
      <c r="O15" s="145"/>
      <c r="P15" s="145"/>
      <c r="Q15" s="142"/>
      <c r="R15" s="145"/>
      <c r="S15" s="145"/>
      <c r="T15" s="145"/>
      <c r="U15" s="145"/>
      <c r="V15" s="145"/>
      <c r="W15" s="148"/>
      <c r="X15" s="216"/>
      <c r="Y15" s="145"/>
      <c r="Z15" s="154"/>
      <c r="AA15" s="157"/>
      <c r="AB15" s="154"/>
      <c r="AC15" s="154"/>
      <c r="AD15" s="154"/>
      <c r="AE15" s="213"/>
      <c r="AF15" s="166"/>
      <c r="AG15" s="154"/>
      <c r="AH15" s="154"/>
      <c r="AI15" s="154"/>
      <c r="AJ15" s="169"/>
      <c r="AK15" s="172"/>
      <c r="AL15" s="39"/>
      <c r="AM15" s="24" t="s">
        <v>68</v>
      </c>
      <c r="AN15" s="25"/>
      <c r="AO15" s="25"/>
      <c r="AP15" s="26"/>
      <c r="AQ15" s="174">
        <f>COUNTIF(J9:AK9,"■")</f>
        <v>0</v>
      </c>
      <c r="AR15" s="175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5.95" customHeight="1" thickTop="1" x14ac:dyDescent="0.15">
      <c r="A16" s="118"/>
      <c r="B16" s="135"/>
      <c r="C16" s="136"/>
      <c r="D16" s="136"/>
      <c r="E16" s="136"/>
      <c r="F16" s="136"/>
      <c r="G16" s="136"/>
      <c r="H16" s="136"/>
      <c r="I16" s="136"/>
      <c r="J16" s="145"/>
      <c r="K16" s="145"/>
      <c r="L16" s="145"/>
      <c r="M16" s="145"/>
      <c r="N16" s="145"/>
      <c r="O16" s="145"/>
      <c r="P16" s="145"/>
      <c r="Q16" s="142"/>
      <c r="R16" s="145"/>
      <c r="S16" s="145"/>
      <c r="T16" s="145"/>
      <c r="U16" s="145"/>
      <c r="V16" s="145"/>
      <c r="W16" s="148"/>
      <c r="X16" s="216"/>
      <c r="Y16" s="145"/>
      <c r="Z16" s="154"/>
      <c r="AA16" s="157"/>
      <c r="AB16" s="154"/>
      <c r="AC16" s="154"/>
      <c r="AD16" s="154"/>
      <c r="AE16" s="213"/>
      <c r="AF16" s="166"/>
      <c r="AG16" s="154"/>
      <c r="AH16" s="154"/>
      <c r="AI16" s="154"/>
      <c r="AJ16" s="169"/>
      <c r="AK16" s="172"/>
      <c r="AL16" s="39"/>
      <c r="AM16" s="28" t="s">
        <v>16</v>
      </c>
      <c r="AN16" s="29"/>
      <c r="AO16" s="29"/>
      <c r="AP16" s="30"/>
      <c r="AQ16" s="176">
        <f>SUM(AQ14:AR15)</f>
        <v>0</v>
      </c>
      <c r="AR16" s="177"/>
      <c r="AS16" s="31" t="s">
        <v>10</v>
      </c>
      <c r="AT16" s="183" t="s">
        <v>19</v>
      </c>
      <c r="AU16" s="184"/>
      <c r="AV16" s="185"/>
      <c r="AW16" s="17"/>
      <c r="AX16" s="17"/>
    </row>
    <row r="17" spans="1:50" ht="15.95" customHeight="1" thickBot="1" x14ac:dyDescent="0.2">
      <c r="A17" s="119"/>
      <c r="B17" s="138"/>
      <c r="C17" s="139"/>
      <c r="D17" s="139"/>
      <c r="E17" s="139"/>
      <c r="F17" s="139"/>
      <c r="G17" s="139"/>
      <c r="H17" s="139"/>
      <c r="I17" s="139"/>
      <c r="J17" s="146"/>
      <c r="K17" s="146"/>
      <c r="L17" s="146"/>
      <c r="M17" s="146"/>
      <c r="N17" s="146"/>
      <c r="O17" s="146"/>
      <c r="P17" s="146"/>
      <c r="Q17" s="143"/>
      <c r="R17" s="146"/>
      <c r="S17" s="146"/>
      <c r="T17" s="146"/>
      <c r="U17" s="146"/>
      <c r="V17" s="146"/>
      <c r="W17" s="149"/>
      <c r="X17" s="217"/>
      <c r="Y17" s="146"/>
      <c r="Z17" s="155"/>
      <c r="AA17" s="158"/>
      <c r="AB17" s="155"/>
      <c r="AC17" s="155"/>
      <c r="AD17" s="155"/>
      <c r="AE17" s="214"/>
      <c r="AF17" s="167"/>
      <c r="AG17" s="155"/>
      <c r="AH17" s="155"/>
      <c r="AI17" s="155"/>
      <c r="AJ17" s="170"/>
      <c r="AK17" s="173"/>
      <c r="AL17" s="39"/>
      <c r="AM17" s="33" t="s">
        <v>15</v>
      </c>
      <c r="AN17" s="34"/>
      <c r="AO17" s="34"/>
      <c r="AP17" s="35"/>
      <c r="AQ17" s="174">
        <f>COUNT(J7:AK7)</f>
        <v>0</v>
      </c>
      <c r="AR17" s="175"/>
      <c r="AS17" s="36" t="s">
        <v>10</v>
      </c>
      <c r="AT17" s="186" t="e">
        <f>(AQ16/AQ17)*100</f>
        <v>#DIV/0!</v>
      </c>
      <c r="AU17" s="187"/>
      <c r="AV17" s="77" t="s">
        <v>20</v>
      </c>
      <c r="AW17" s="17"/>
      <c r="AX17" s="17"/>
    </row>
    <row r="18" spans="1:50" s="2" customFormat="1" ht="15.95" customHeight="1" thickTop="1" x14ac:dyDescent="0.1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5.95" customHeight="1" x14ac:dyDescent="0.15">
      <c r="A19" s="108"/>
      <c r="B19" s="109"/>
      <c r="C19" s="109"/>
      <c r="D19" s="109"/>
      <c r="E19" s="109"/>
      <c r="F19" s="109"/>
      <c r="G19" s="109"/>
      <c r="H19" s="109"/>
      <c r="I19" s="109"/>
      <c r="J19" s="89"/>
      <c r="K19" s="9" t="s">
        <v>8</v>
      </c>
      <c r="L19" s="111">
        <f>L5+4</f>
        <v>41</v>
      </c>
      <c r="M19" s="111"/>
      <c r="N19" s="111"/>
      <c r="O19" s="9" t="s">
        <v>9</v>
      </c>
      <c r="P19" s="58"/>
      <c r="Q19" s="9"/>
      <c r="R19" s="9" t="s">
        <v>8</v>
      </c>
      <c r="S19" s="111">
        <f>L5+5</f>
        <v>42</v>
      </c>
      <c r="T19" s="111"/>
      <c r="U19" s="111"/>
      <c r="V19" s="9" t="s">
        <v>9</v>
      </c>
      <c r="W19" s="9"/>
      <c r="X19" s="89"/>
      <c r="Y19" s="9" t="s">
        <v>8</v>
      </c>
      <c r="Z19" s="111">
        <f>L5+6</f>
        <v>43</v>
      </c>
      <c r="AA19" s="111"/>
      <c r="AB19" s="111"/>
      <c r="AC19" s="9" t="s">
        <v>9</v>
      </c>
      <c r="AD19" s="58"/>
      <c r="AE19" s="9"/>
      <c r="AF19" s="9" t="s">
        <v>8</v>
      </c>
      <c r="AG19" s="111">
        <f>L5+7</f>
        <v>44</v>
      </c>
      <c r="AH19" s="111"/>
      <c r="AI19" s="111"/>
      <c r="AJ19" s="9" t="s">
        <v>9</v>
      </c>
      <c r="AK19" s="58"/>
      <c r="AL19" s="4"/>
      <c r="AM19" s="23" t="s">
        <v>11</v>
      </c>
      <c r="AN19" s="113">
        <f>L19</f>
        <v>41</v>
      </c>
      <c r="AO19" s="113"/>
      <c r="AP19" s="70" t="s">
        <v>12</v>
      </c>
      <c r="AQ19" s="11" t="s">
        <v>13</v>
      </c>
      <c r="AR19" s="23" t="s">
        <v>11</v>
      </c>
      <c r="AS19" s="113">
        <f>AG19</f>
        <v>44</v>
      </c>
      <c r="AT19" s="113"/>
      <c r="AU19" s="10" t="s">
        <v>12</v>
      </c>
      <c r="AV19" s="10"/>
      <c r="AW19" s="3"/>
    </row>
    <row r="20" spans="1:50" s="2" customFormat="1" ht="15.95" customHeight="1" x14ac:dyDescent="0.15">
      <c r="A20" s="108" t="s">
        <v>49</v>
      </c>
      <c r="B20" s="109"/>
      <c r="C20" s="109"/>
      <c r="D20" s="109"/>
      <c r="E20" s="109"/>
      <c r="F20" s="109"/>
      <c r="G20" s="109"/>
      <c r="H20" s="109"/>
      <c r="I20" s="109"/>
      <c r="J20" s="90" t="b">
        <f>IF(AK6="月","火",IF(AK6="火","水",IF(AK6="水","木",IF(AK6="木","金",IF(AK6="金","土",IF(AK6="土","日",IF(AK6="日","月")))))))</f>
        <v>0</v>
      </c>
      <c r="K20" s="86" t="b">
        <f>IF(J20="月","火",IF(J20="火","水",IF(J20="水","木",IF(J20="木","金",IF(J20="金","土",IF(J20="土","日",IF(J20="日","月")))))))</f>
        <v>0</v>
      </c>
      <c r="L20" s="86" t="b">
        <f t="shared" ref="L20:AK20" si="1">IF(K20="月","火",IF(K20="火","水",IF(K20="水","木",IF(K20="木","金",IF(K20="金","土",IF(K20="土","日",IF(K20="日","月")))))))</f>
        <v>0</v>
      </c>
      <c r="M20" s="86" t="b">
        <f t="shared" si="1"/>
        <v>0</v>
      </c>
      <c r="N20" s="86" t="b">
        <f t="shared" si="1"/>
        <v>0</v>
      </c>
      <c r="O20" s="86" t="b">
        <f t="shared" si="1"/>
        <v>0</v>
      </c>
      <c r="P20" s="86" t="b">
        <f t="shared" si="1"/>
        <v>0</v>
      </c>
      <c r="Q20" s="86" t="b">
        <f t="shared" si="1"/>
        <v>0</v>
      </c>
      <c r="R20" s="86" t="b">
        <f t="shared" si="1"/>
        <v>0</v>
      </c>
      <c r="S20" s="86" t="b">
        <f t="shared" si="1"/>
        <v>0</v>
      </c>
      <c r="T20" s="86" t="b">
        <f t="shared" si="1"/>
        <v>0</v>
      </c>
      <c r="U20" s="86" t="b">
        <f t="shared" si="1"/>
        <v>0</v>
      </c>
      <c r="V20" s="86" t="b">
        <f t="shared" si="1"/>
        <v>0</v>
      </c>
      <c r="W20" s="87" t="b">
        <f t="shared" si="1"/>
        <v>0</v>
      </c>
      <c r="X20" s="90" t="b">
        <f t="shared" si="1"/>
        <v>0</v>
      </c>
      <c r="Y20" s="86" t="b">
        <f t="shared" si="1"/>
        <v>0</v>
      </c>
      <c r="Z20" s="86" t="b">
        <f t="shared" si="1"/>
        <v>0</v>
      </c>
      <c r="AA20" s="86" t="b">
        <f t="shared" si="1"/>
        <v>0</v>
      </c>
      <c r="AB20" s="86" t="b">
        <f t="shared" si="1"/>
        <v>0</v>
      </c>
      <c r="AC20" s="86" t="b">
        <f t="shared" si="1"/>
        <v>0</v>
      </c>
      <c r="AD20" s="86" t="b">
        <f t="shared" si="1"/>
        <v>0</v>
      </c>
      <c r="AE20" s="86" t="b">
        <f t="shared" si="1"/>
        <v>0</v>
      </c>
      <c r="AF20" s="86" t="b">
        <f t="shared" si="1"/>
        <v>0</v>
      </c>
      <c r="AG20" s="86" t="b">
        <f t="shared" si="1"/>
        <v>0</v>
      </c>
      <c r="AH20" s="86" t="b">
        <f t="shared" si="1"/>
        <v>0</v>
      </c>
      <c r="AI20" s="86" t="b">
        <f t="shared" si="1"/>
        <v>0</v>
      </c>
      <c r="AJ20" s="86" t="b">
        <f t="shared" si="1"/>
        <v>0</v>
      </c>
      <c r="AK20" s="86" t="b">
        <f t="shared" si="1"/>
        <v>0</v>
      </c>
      <c r="AL20" s="4"/>
      <c r="AM20" s="113" t="s">
        <v>14</v>
      </c>
      <c r="AN20" s="113"/>
      <c r="AO20" s="113"/>
      <c r="AP20" s="113"/>
      <c r="AQ20" s="113"/>
      <c r="AR20" s="113"/>
      <c r="AS20" s="113"/>
      <c r="AT20" s="113"/>
      <c r="AU20" s="113"/>
      <c r="AV20" s="113"/>
      <c r="AW20" s="3"/>
    </row>
    <row r="21" spans="1:50" s="2" customFormat="1" ht="15.95" customHeight="1" thickBot="1" x14ac:dyDescent="0.2">
      <c r="A21" s="114" t="s">
        <v>50</v>
      </c>
      <c r="B21" s="115"/>
      <c r="C21" s="115"/>
      <c r="D21" s="115"/>
      <c r="E21" s="115"/>
      <c r="F21" s="115"/>
      <c r="G21" s="115"/>
      <c r="H21" s="115"/>
      <c r="I21" s="11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5.95" customHeight="1" thickTop="1" x14ac:dyDescent="0.15">
      <c r="A22" s="117" t="s">
        <v>35</v>
      </c>
      <c r="B22" s="120" t="s">
        <v>48</v>
      </c>
      <c r="C22" s="121"/>
      <c r="D22" s="121"/>
      <c r="E22" s="121"/>
      <c r="F22" s="121"/>
      <c r="G22" s="122"/>
      <c r="H22" s="126" t="s">
        <v>1</v>
      </c>
      <c r="I22" s="207"/>
      <c r="J22" s="95"/>
      <c r="K22" s="55"/>
      <c r="L22" s="92"/>
      <c r="M22" s="91"/>
      <c r="N22" s="91"/>
      <c r="O22" s="91"/>
      <c r="P22" s="91"/>
      <c r="Q22" s="80"/>
      <c r="R22" s="55"/>
      <c r="S22" s="46"/>
      <c r="T22" s="48"/>
      <c r="U22" s="48"/>
      <c r="V22" s="48"/>
      <c r="W22" s="97"/>
      <c r="X22" s="97"/>
      <c r="Y22" s="55"/>
      <c r="Z22" s="92"/>
      <c r="AA22" s="91"/>
      <c r="AB22" s="92"/>
      <c r="AC22" s="92"/>
      <c r="AD22" s="92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5.95" customHeight="1" x14ac:dyDescent="0.15">
      <c r="A23" s="118"/>
      <c r="B23" s="123"/>
      <c r="C23" s="124"/>
      <c r="D23" s="124"/>
      <c r="E23" s="124"/>
      <c r="F23" s="124"/>
      <c r="G23" s="125"/>
      <c r="H23" s="128" t="s">
        <v>2</v>
      </c>
      <c r="I23" s="208"/>
      <c r="J23" s="96"/>
      <c r="K23" s="40"/>
      <c r="L23" s="94"/>
      <c r="M23" s="93"/>
      <c r="N23" s="93"/>
      <c r="O23" s="93"/>
      <c r="P23" s="93"/>
      <c r="Q23" s="81"/>
      <c r="R23" s="40"/>
      <c r="S23" s="18"/>
      <c r="T23" s="37"/>
      <c r="U23" s="37"/>
      <c r="V23" s="37"/>
      <c r="W23" s="98"/>
      <c r="X23" s="98"/>
      <c r="Y23" s="40"/>
      <c r="Z23" s="94"/>
      <c r="AA23" s="93"/>
      <c r="AB23" s="94"/>
      <c r="AC23" s="94"/>
      <c r="AD23" s="94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30">
        <f>COUNTIF(J22:AK22,"□")</f>
        <v>0</v>
      </c>
      <c r="AR23" s="131"/>
      <c r="AS23" s="15" t="s">
        <v>0</v>
      </c>
      <c r="AT23" s="17"/>
      <c r="AU23" s="17"/>
      <c r="AV23" s="17"/>
      <c r="AW23" s="17"/>
    </row>
    <row r="24" spans="1:50" s="2" customFormat="1" ht="15.95" customHeight="1" thickBot="1" x14ac:dyDescent="0.2">
      <c r="A24" s="118"/>
      <c r="B24" s="132" t="s">
        <v>3</v>
      </c>
      <c r="C24" s="133"/>
      <c r="D24" s="133"/>
      <c r="E24" s="133"/>
      <c r="F24" s="133"/>
      <c r="G24" s="133"/>
      <c r="H24" s="133"/>
      <c r="I24" s="133"/>
      <c r="J24" s="153"/>
      <c r="K24" s="168"/>
      <c r="L24" s="153"/>
      <c r="M24" s="153"/>
      <c r="N24" s="153"/>
      <c r="O24" s="168"/>
      <c r="P24" s="153"/>
      <c r="Q24" s="194"/>
      <c r="R24" s="168"/>
      <c r="S24" s="153"/>
      <c r="T24" s="153"/>
      <c r="U24" s="153"/>
      <c r="V24" s="153"/>
      <c r="W24" s="159"/>
      <c r="X24" s="168"/>
      <c r="Y24" s="168"/>
      <c r="Z24" s="153"/>
      <c r="AA24" s="188"/>
      <c r="AB24" s="153"/>
      <c r="AC24" s="153"/>
      <c r="AD24" s="153"/>
      <c r="AE24" s="209"/>
      <c r="AF24" s="168"/>
      <c r="AG24" s="168"/>
      <c r="AH24" s="153"/>
      <c r="AI24" s="188"/>
      <c r="AJ24" s="153"/>
      <c r="AK24" s="197"/>
      <c r="AL24" s="39"/>
      <c r="AM24" s="60" t="s">
        <v>68</v>
      </c>
      <c r="AN24" s="61"/>
      <c r="AO24" s="61"/>
      <c r="AP24" s="62"/>
      <c r="AQ24" s="174">
        <f>COUNTIF(J22:AK22,"■")</f>
        <v>0</v>
      </c>
      <c r="AR24" s="175"/>
      <c r="AS24" s="27" t="s">
        <v>0</v>
      </c>
      <c r="AT24" s="17"/>
      <c r="AU24" s="17"/>
      <c r="AV24" s="17"/>
      <c r="AW24" s="17"/>
    </row>
    <row r="25" spans="1:50" s="2" customFormat="1" ht="15.95" customHeight="1" thickTop="1" x14ac:dyDescent="0.15">
      <c r="A25" s="118"/>
      <c r="B25" s="135"/>
      <c r="C25" s="136"/>
      <c r="D25" s="136"/>
      <c r="E25" s="136"/>
      <c r="F25" s="136"/>
      <c r="G25" s="136"/>
      <c r="H25" s="136"/>
      <c r="I25" s="136"/>
      <c r="J25" s="154"/>
      <c r="K25" s="169"/>
      <c r="L25" s="154"/>
      <c r="M25" s="154"/>
      <c r="N25" s="154"/>
      <c r="O25" s="169"/>
      <c r="P25" s="154"/>
      <c r="Q25" s="195"/>
      <c r="R25" s="169"/>
      <c r="S25" s="154"/>
      <c r="T25" s="154"/>
      <c r="U25" s="154"/>
      <c r="V25" s="154"/>
      <c r="W25" s="160"/>
      <c r="X25" s="169"/>
      <c r="Y25" s="169"/>
      <c r="Z25" s="154"/>
      <c r="AA25" s="189"/>
      <c r="AB25" s="154"/>
      <c r="AC25" s="154"/>
      <c r="AD25" s="154"/>
      <c r="AE25" s="210"/>
      <c r="AF25" s="169"/>
      <c r="AG25" s="169"/>
      <c r="AH25" s="154"/>
      <c r="AI25" s="189"/>
      <c r="AJ25" s="154"/>
      <c r="AK25" s="198"/>
      <c r="AL25" s="39"/>
      <c r="AM25" s="28" t="s">
        <v>16</v>
      </c>
      <c r="AN25" s="29"/>
      <c r="AO25" s="29"/>
      <c r="AP25" s="30"/>
      <c r="AQ25" s="176">
        <f>SUM(AQ23:AR24)</f>
        <v>0</v>
      </c>
      <c r="AR25" s="177"/>
      <c r="AS25" s="31" t="s">
        <v>10</v>
      </c>
      <c r="AT25" s="178" t="s">
        <v>19</v>
      </c>
      <c r="AU25" s="179"/>
      <c r="AV25" s="180"/>
      <c r="AW25" s="17"/>
    </row>
    <row r="26" spans="1:50" s="2" customFormat="1" ht="15.95" customHeight="1" thickBot="1" x14ac:dyDescent="0.2">
      <c r="A26" s="118"/>
      <c r="B26" s="135"/>
      <c r="C26" s="136"/>
      <c r="D26" s="136"/>
      <c r="E26" s="136"/>
      <c r="F26" s="136"/>
      <c r="G26" s="136"/>
      <c r="H26" s="136"/>
      <c r="I26" s="136"/>
      <c r="J26" s="154"/>
      <c r="K26" s="169"/>
      <c r="L26" s="154"/>
      <c r="M26" s="154"/>
      <c r="N26" s="154"/>
      <c r="O26" s="169"/>
      <c r="P26" s="154"/>
      <c r="Q26" s="195"/>
      <c r="R26" s="169"/>
      <c r="S26" s="154"/>
      <c r="T26" s="154"/>
      <c r="U26" s="154"/>
      <c r="V26" s="154"/>
      <c r="W26" s="160"/>
      <c r="X26" s="169"/>
      <c r="Y26" s="169"/>
      <c r="Z26" s="154"/>
      <c r="AA26" s="189"/>
      <c r="AB26" s="154"/>
      <c r="AC26" s="154"/>
      <c r="AD26" s="154"/>
      <c r="AE26" s="210"/>
      <c r="AF26" s="169"/>
      <c r="AG26" s="169"/>
      <c r="AH26" s="154"/>
      <c r="AI26" s="189"/>
      <c r="AJ26" s="154"/>
      <c r="AK26" s="198"/>
      <c r="AL26" s="39"/>
      <c r="AM26" s="33" t="s">
        <v>15</v>
      </c>
      <c r="AN26" s="34"/>
      <c r="AO26" s="34"/>
      <c r="AP26" s="35"/>
      <c r="AQ26" s="174">
        <f>COUNT(J21:AK21)</f>
        <v>0</v>
      </c>
      <c r="AR26" s="175"/>
      <c r="AS26" s="36" t="s">
        <v>10</v>
      </c>
      <c r="AT26" s="181" t="e">
        <f>(AQ25/AQ26)*100</f>
        <v>#DIV/0!</v>
      </c>
      <c r="AU26" s="182"/>
      <c r="AV26" s="76" t="s">
        <v>20</v>
      </c>
      <c r="AW26" s="17"/>
    </row>
    <row r="27" spans="1:50" s="2" customFormat="1" ht="18" customHeight="1" thickTop="1" x14ac:dyDescent="0.15">
      <c r="A27" s="118"/>
      <c r="B27" s="135"/>
      <c r="C27" s="136"/>
      <c r="D27" s="136"/>
      <c r="E27" s="136"/>
      <c r="F27" s="136"/>
      <c r="G27" s="136"/>
      <c r="H27" s="136"/>
      <c r="I27" s="136"/>
      <c r="J27" s="154"/>
      <c r="K27" s="169"/>
      <c r="L27" s="154"/>
      <c r="M27" s="154"/>
      <c r="N27" s="154"/>
      <c r="O27" s="169"/>
      <c r="P27" s="154"/>
      <c r="Q27" s="195"/>
      <c r="R27" s="169"/>
      <c r="S27" s="154"/>
      <c r="T27" s="154"/>
      <c r="U27" s="154"/>
      <c r="V27" s="154"/>
      <c r="W27" s="160"/>
      <c r="X27" s="169"/>
      <c r="Y27" s="169"/>
      <c r="Z27" s="154"/>
      <c r="AA27" s="189"/>
      <c r="AB27" s="154"/>
      <c r="AC27" s="154"/>
      <c r="AD27" s="154"/>
      <c r="AE27" s="210"/>
      <c r="AF27" s="169"/>
      <c r="AG27" s="169"/>
      <c r="AH27" s="154"/>
      <c r="AI27" s="189"/>
      <c r="AJ27" s="154"/>
      <c r="AK27" s="198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5.95" customHeight="1" x14ac:dyDescent="0.15">
      <c r="A28" s="118"/>
      <c r="B28" s="135"/>
      <c r="C28" s="136"/>
      <c r="D28" s="136"/>
      <c r="E28" s="136"/>
      <c r="F28" s="136"/>
      <c r="G28" s="136"/>
      <c r="H28" s="136"/>
      <c r="I28" s="136"/>
      <c r="J28" s="154"/>
      <c r="K28" s="169"/>
      <c r="L28" s="154"/>
      <c r="M28" s="154"/>
      <c r="N28" s="154"/>
      <c r="O28" s="169"/>
      <c r="P28" s="154"/>
      <c r="Q28" s="195"/>
      <c r="R28" s="169"/>
      <c r="S28" s="154"/>
      <c r="T28" s="154"/>
      <c r="U28" s="154"/>
      <c r="V28" s="154"/>
      <c r="W28" s="160"/>
      <c r="X28" s="169"/>
      <c r="Y28" s="169"/>
      <c r="Z28" s="154"/>
      <c r="AA28" s="189"/>
      <c r="AB28" s="154"/>
      <c r="AC28" s="154"/>
      <c r="AD28" s="154"/>
      <c r="AE28" s="210"/>
      <c r="AF28" s="169"/>
      <c r="AG28" s="169"/>
      <c r="AH28" s="154"/>
      <c r="AI28" s="189"/>
      <c r="AJ28" s="154"/>
      <c r="AK28" s="198"/>
      <c r="AL28" s="39"/>
      <c r="AM28" s="12" t="s">
        <v>67</v>
      </c>
      <c r="AN28" s="13"/>
      <c r="AO28" s="13"/>
      <c r="AP28" s="14"/>
      <c r="AQ28" s="130">
        <f>COUNTIF(J23:AK23,"□")</f>
        <v>0</v>
      </c>
      <c r="AR28" s="131"/>
      <c r="AS28" s="15" t="s">
        <v>0</v>
      </c>
      <c r="AT28" s="17"/>
      <c r="AU28" s="17"/>
      <c r="AV28" s="17"/>
      <c r="AW28" s="17"/>
    </row>
    <row r="29" spans="1:50" ht="15.95" customHeight="1" thickBot="1" x14ac:dyDescent="0.2">
      <c r="A29" s="118"/>
      <c r="B29" s="135"/>
      <c r="C29" s="136"/>
      <c r="D29" s="136"/>
      <c r="E29" s="136"/>
      <c r="F29" s="136"/>
      <c r="G29" s="136"/>
      <c r="H29" s="136"/>
      <c r="I29" s="136"/>
      <c r="J29" s="154"/>
      <c r="K29" s="169"/>
      <c r="L29" s="154"/>
      <c r="M29" s="154"/>
      <c r="N29" s="154"/>
      <c r="O29" s="169"/>
      <c r="P29" s="154"/>
      <c r="Q29" s="195"/>
      <c r="R29" s="169"/>
      <c r="S29" s="154"/>
      <c r="T29" s="154"/>
      <c r="U29" s="154"/>
      <c r="V29" s="154"/>
      <c r="W29" s="160"/>
      <c r="X29" s="169"/>
      <c r="Y29" s="169"/>
      <c r="Z29" s="154"/>
      <c r="AA29" s="189"/>
      <c r="AB29" s="154"/>
      <c r="AC29" s="154"/>
      <c r="AD29" s="154"/>
      <c r="AE29" s="210"/>
      <c r="AF29" s="169"/>
      <c r="AG29" s="169"/>
      <c r="AH29" s="154"/>
      <c r="AI29" s="189"/>
      <c r="AJ29" s="154"/>
      <c r="AK29" s="198"/>
      <c r="AL29" s="39"/>
      <c r="AM29" s="24" t="s">
        <v>68</v>
      </c>
      <c r="AN29" s="25"/>
      <c r="AO29" s="25"/>
      <c r="AP29" s="26"/>
      <c r="AQ29" s="174">
        <f>COUNTIF(J23:AK23,"■")</f>
        <v>0</v>
      </c>
      <c r="AR29" s="175"/>
      <c r="AS29" s="27" t="s">
        <v>0</v>
      </c>
      <c r="AT29" s="17"/>
      <c r="AU29" s="17"/>
      <c r="AV29" s="17"/>
      <c r="AW29" s="17"/>
    </row>
    <row r="30" spans="1:50" ht="15.95" customHeight="1" thickTop="1" x14ac:dyDescent="0.15">
      <c r="A30" s="118"/>
      <c r="B30" s="135"/>
      <c r="C30" s="136"/>
      <c r="D30" s="136"/>
      <c r="E30" s="136"/>
      <c r="F30" s="136"/>
      <c r="G30" s="136"/>
      <c r="H30" s="136"/>
      <c r="I30" s="136"/>
      <c r="J30" s="154"/>
      <c r="K30" s="169"/>
      <c r="L30" s="154"/>
      <c r="M30" s="154"/>
      <c r="N30" s="154"/>
      <c r="O30" s="169"/>
      <c r="P30" s="154"/>
      <c r="Q30" s="195"/>
      <c r="R30" s="169"/>
      <c r="S30" s="154"/>
      <c r="T30" s="154"/>
      <c r="U30" s="154"/>
      <c r="V30" s="154"/>
      <c r="W30" s="160"/>
      <c r="X30" s="169"/>
      <c r="Y30" s="169"/>
      <c r="Z30" s="154"/>
      <c r="AA30" s="189"/>
      <c r="AB30" s="154"/>
      <c r="AC30" s="154"/>
      <c r="AD30" s="154"/>
      <c r="AE30" s="210"/>
      <c r="AF30" s="169"/>
      <c r="AG30" s="169"/>
      <c r="AH30" s="154"/>
      <c r="AI30" s="189"/>
      <c r="AJ30" s="154"/>
      <c r="AK30" s="198"/>
      <c r="AL30" s="39"/>
      <c r="AM30" s="28" t="s">
        <v>16</v>
      </c>
      <c r="AN30" s="29"/>
      <c r="AO30" s="29"/>
      <c r="AP30" s="30"/>
      <c r="AQ30" s="176">
        <f>SUM(AQ28:AR29)</f>
        <v>0</v>
      </c>
      <c r="AR30" s="177"/>
      <c r="AS30" s="31" t="s">
        <v>10</v>
      </c>
      <c r="AT30" s="183" t="s">
        <v>19</v>
      </c>
      <c r="AU30" s="184"/>
      <c r="AV30" s="185"/>
      <c r="AW30" s="17"/>
    </row>
    <row r="31" spans="1:50" ht="15.95" customHeight="1" thickBot="1" x14ac:dyDescent="0.2">
      <c r="A31" s="119"/>
      <c r="B31" s="138"/>
      <c r="C31" s="139"/>
      <c r="D31" s="139"/>
      <c r="E31" s="139"/>
      <c r="F31" s="139"/>
      <c r="G31" s="139"/>
      <c r="H31" s="139"/>
      <c r="I31" s="139"/>
      <c r="J31" s="155"/>
      <c r="K31" s="170"/>
      <c r="L31" s="155"/>
      <c r="M31" s="155"/>
      <c r="N31" s="155"/>
      <c r="O31" s="170"/>
      <c r="P31" s="155"/>
      <c r="Q31" s="196"/>
      <c r="R31" s="170"/>
      <c r="S31" s="155"/>
      <c r="T31" s="155"/>
      <c r="U31" s="155"/>
      <c r="V31" s="155"/>
      <c r="W31" s="161"/>
      <c r="X31" s="170"/>
      <c r="Y31" s="170"/>
      <c r="Z31" s="155"/>
      <c r="AA31" s="190"/>
      <c r="AB31" s="155"/>
      <c r="AC31" s="155"/>
      <c r="AD31" s="155"/>
      <c r="AE31" s="211"/>
      <c r="AF31" s="170"/>
      <c r="AG31" s="170"/>
      <c r="AH31" s="155"/>
      <c r="AI31" s="190"/>
      <c r="AJ31" s="155"/>
      <c r="AK31" s="199"/>
      <c r="AL31" s="39"/>
      <c r="AM31" s="33" t="s">
        <v>15</v>
      </c>
      <c r="AN31" s="34"/>
      <c r="AO31" s="34"/>
      <c r="AP31" s="35"/>
      <c r="AQ31" s="174">
        <f>COUNT(J21:AK21)</f>
        <v>0</v>
      </c>
      <c r="AR31" s="175"/>
      <c r="AS31" s="36" t="s">
        <v>10</v>
      </c>
      <c r="AT31" s="186" t="e">
        <f>(AQ30/AQ31)*100</f>
        <v>#DIV/0!</v>
      </c>
      <c r="AU31" s="187"/>
      <c r="AV31" s="77" t="s">
        <v>20</v>
      </c>
      <c r="AW31" s="17"/>
    </row>
    <row r="32" spans="1:50" ht="15.95" customHeight="1" thickTop="1" x14ac:dyDescent="0.1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5.95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09"/>
      <c r="J33" s="89"/>
      <c r="K33" s="9" t="s">
        <v>8</v>
      </c>
      <c r="L33" s="111">
        <f>L5+8</f>
        <v>45</v>
      </c>
      <c r="M33" s="111"/>
      <c r="N33" s="111"/>
      <c r="O33" s="9" t="s">
        <v>9</v>
      </c>
      <c r="P33" s="58"/>
      <c r="Q33" s="9"/>
      <c r="R33" s="9" t="s">
        <v>8</v>
      </c>
      <c r="S33" s="111">
        <f>L5+9</f>
        <v>46</v>
      </c>
      <c r="T33" s="111"/>
      <c r="U33" s="111"/>
      <c r="V33" s="9" t="s">
        <v>9</v>
      </c>
      <c r="W33" s="9"/>
      <c r="X33" s="89"/>
      <c r="Y33" s="9" t="s">
        <v>8</v>
      </c>
      <c r="Z33" s="111">
        <f>L5+10</f>
        <v>47</v>
      </c>
      <c r="AA33" s="111"/>
      <c r="AB33" s="111"/>
      <c r="AC33" s="9" t="s">
        <v>9</v>
      </c>
      <c r="AD33" s="58"/>
      <c r="AE33" s="9"/>
      <c r="AF33" s="9" t="s">
        <v>8</v>
      </c>
      <c r="AG33" s="111">
        <f>L5+11</f>
        <v>48</v>
      </c>
      <c r="AH33" s="111"/>
      <c r="AI33" s="111"/>
      <c r="AJ33" s="9" t="s">
        <v>9</v>
      </c>
      <c r="AK33" s="58"/>
      <c r="AL33" s="4"/>
      <c r="AM33" s="23" t="s">
        <v>11</v>
      </c>
      <c r="AN33" s="113">
        <f>L33</f>
        <v>45</v>
      </c>
      <c r="AO33" s="113"/>
      <c r="AP33" s="70" t="s">
        <v>12</v>
      </c>
      <c r="AQ33" s="11" t="s">
        <v>13</v>
      </c>
      <c r="AR33" s="23" t="s">
        <v>11</v>
      </c>
      <c r="AS33" s="113">
        <f>AG33</f>
        <v>48</v>
      </c>
      <c r="AT33" s="113"/>
      <c r="AU33" s="10" t="s">
        <v>12</v>
      </c>
      <c r="AV33" s="10"/>
      <c r="AW33" s="3"/>
    </row>
    <row r="34" spans="1:53" ht="15.95" customHeight="1" x14ac:dyDescent="0.15">
      <c r="A34" s="108" t="s">
        <v>49</v>
      </c>
      <c r="B34" s="109"/>
      <c r="C34" s="109"/>
      <c r="D34" s="109"/>
      <c r="E34" s="109"/>
      <c r="F34" s="109"/>
      <c r="G34" s="109"/>
      <c r="H34" s="109"/>
      <c r="I34" s="109"/>
      <c r="J34" s="90" t="b">
        <f>IF(AK20="月","火",IF(AK20="火","水",IF(AK20="水","木",IF(AK20="木","金",IF(AK20="金","土",IF(AK20="土","日",IF(AK20="日","月")))))))</f>
        <v>0</v>
      </c>
      <c r="K34" s="86" t="b">
        <f>IF(J34="月","火",IF(J34="火","水",IF(J34="水","木",IF(J34="木","金",IF(J34="金","土",IF(J34="土","日",IF(J34="日","月")))))))</f>
        <v>0</v>
      </c>
      <c r="L34" s="86" t="b">
        <f t="shared" ref="L34:AK34" si="2">IF(K34="月","火",IF(K34="火","水",IF(K34="水","木",IF(K34="木","金",IF(K34="金","土",IF(K34="土","日",IF(K34="日","月")))))))</f>
        <v>0</v>
      </c>
      <c r="M34" s="86" t="b">
        <f t="shared" si="2"/>
        <v>0</v>
      </c>
      <c r="N34" s="86" t="b">
        <f t="shared" si="2"/>
        <v>0</v>
      </c>
      <c r="O34" s="86" t="b">
        <f t="shared" si="2"/>
        <v>0</v>
      </c>
      <c r="P34" s="86" t="b">
        <f t="shared" si="2"/>
        <v>0</v>
      </c>
      <c r="Q34" s="86" t="b">
        <f t="shared" si="2"/>
        <v>0</v>
      </c>
      <c r="R34" s="86" t="b">
        <f t="shared" si="2"/>
        <v>0</v>
      </c>
      <c r="S34" s="86" t="b">
        <f t="shared" si="2"/>
        <v>0</v>
      </c>
      <c r="T34" s="86" t="b">
        <f t="shared" si="2"/>
        <v>0</v>
      </c>
      <c r="U34" s="86" t="b">
        <f t="shared" si="2"/>
        <v>0</v>
      </c>
      <c r="V34" s="86" t="b">
        <f t="shared" si="2"/>
        <v>0</v>
      </c>
      <c r="W34" s="87" t="b">
        <f t="shared" si="2"/>
        <v>0</v>
      </c>
      <c r="X34" s="90" t="b">
        <f t="shared" si="2"/>
        <v>0</v>
      </c>
      <c r="Y34" s="86" t="b">
        <f t="shared" si="2"/>
        <v>0</v>
      </c>
      <c r="Z34" s="86" t="b">
        <f t="shared" si="2"/>
        <v>0</v>
      </c>
      <c r="AA34" s="86" t="b">
        <f t="shared" si="2"/>
        <v>0</v>
      </c>
      <c r="AB34" s="86" t="b">
        <f t="shared" si="2"/>
        <v>0</v>
      </c>
      <c r="AC34" s="86" t="b">
        <f t="shared" si="2"/>
        <v>0</v>
      </c>
      <c r="AD34" s="86" t="b">
        <f t="shared" si="2"/>
        <v>0</v>
      </c>
      <c r="AE34" s="86" t="b">
        <f t="shared" si="2"/>
        <v>0</v>
      </c>
      <c r="AF34" s="86" t="b">
        <f t="shared" si="2"/>
        <v>0</v>
      </c>
      <c r="AG34" s="86" t="b">
        <f t="shared" si="2"/>
        <v>0</v>
      </c>
      <c r="AH34" s="86" t="b">
        <f t="shared" si="2"/>
        <v>0</v>
      </c>
      <c r="AI34" s="86" t="b">
        <f t="shared" si="2"/>
        <v>0</v>
      </c>
      <c r="AJ34" s="86" t="b">
        <f t="shared" si="2"/>
        <v>0</v>
      </c>
      <c r="AK34" s="86" t="b">
        <f t="shared" si="2"/>
        <v>0</v>
      </c>
      <c r="AL34" s="4"/>
      <c r="AM34" s="113" t="s">
        <v>14</v>
      </c>
      <c r="AN34" s="113"/>
      <c r="AO34" s="113"/>
      <c r="AP34" s="113"/>
      <c r="AQ34" s="113"/>
      <c r="AR34" s="113"/>
      <c r="AS34" s="113"/>
      <c r="AT34" s="113"/>
      <c r="AU34" s="113"/>
      <c r="AV34" s="113"/>
      <c r="AW34" s="3"/>
    </row>
    <row r="35" spans="1:53" s="2" customFormat="1" ht="15.95" customHeight="1" thickBot="1" x14ac:dyDescent="0.2">
      <c r="A35" s="114" t="s">
        <v>50</v>
      </c>
      <c r="B35" s="115"/>
      <c r="C35" s="115"/>
      <c r="D35" s="115"/>
      <c r="E35" s="115"/>
      <c r="F35" s="115"/>
      <c r="G35" s="115"/>
      <c r="H35" s="115"/>
      <c r="I35" s="11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5.95" customHeight="1" thickTop="1" x14ac:dyDescent="0.15">
      <c r="A36" s="117" t="s">
        <v>35</v>
      </c>
      <c r="B36" s="120" t="s">
        <v>48</v>
      </c>
      <c r="C36" s="121"/>
      <c r="D36" s="121"/>
      <c r="E36" s="121"/>
      <c r="F36" s="121"/>
      <c r="G36" s="122"/>
      <c r="H36" s="126" t="s">
        <v>1</v>
      </c>
      <c r="I36" s="207"/>
      <c r="J36" s="95"/>
      <c r="K36" s="55"/>
      <c r="L36" s="92"/>
      <c r="M36" s="91"/>
      <c r="N36" s="91"/>
      <c r="O36" s="91"/>
      <c r="P36" s="91"/>
      <c r="Q36" s="80"/>
      <c r="R36" s="55"/>
      <c r="S36" s="46"/>
      <c r="T36" s="48"/>
      <c r="U36" s="48"/>
      <c r="V36" s="48"/>
      <c r="W36" s="97"/>
      <c r="X36" s="97"/>
      <c r="Y36" s="55"/>
      <c r="Z36" s="92"/>
      <c r="AA36" s="91"/>
      <c r="AB36" s="92"/>
      <c r="AC36" s="92"/>
      <c r="AD36" s="92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5.95" customHeight="1" x14ac:dyDescent="0.15">
      <c r="A37" s="118"/>
      <c r="B37" s="123"/>
      <c r="C37" s="124"/>
      <c r="D37" s="124"/>
      <c r="E37" s="124"/>
      <c r="F37" s="124"/>
      <c r="G37" s="125"/>
      <c r="H37" s="128" t="s">
        <v>2</v>
      </c>
      <c r="I37" s="208"/>
      <c r="J37" s="96"/>
      <c r="K37" s="40"/>
      <c r="L37" s="94"/>
      <c r="M37" s="93"/>
      <c r="N37" s="93"/>
      <c r="O37" s="93"/>
      <c r="P37" s="93"/>
      <c r="Q37" s="81"/>
      <c r="R37" s="40"/>
      <c r="S37" s="18"/>
      <c r="T37" s="37"/>
      <c r="U37" s="37"/>
      <c r="V37" s="37"/>
      <c r="W37" s="98"/>
      <c r="X37" s="98"/>
      <c r="Y37" s="40"/>
      <c r="Z37" s="94"/>
      <c r="AA37" s="93"/>
      <c r="AB37" s="94"/>
      <c r="AC37" s="94"/>
      <c r="AD37" s="94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30">
        <f>COUNTIF(J36:W36,"□")</f>
        <v>0</v>
      </c>
      <c r="AR37" s="131"/>
      <c r="AS37" s="15" t="s">
        <v>0</v>
      </c>
      <c r="AT37" s="17"/>
      <c r="AU37" s="17"/>
      <c r="AV37" s="17"/>
      <c r="AW37" s="17"/>
    </row>
    <row r="38" spans="1:53" ht="15.95" customHeight="1" thickBot="1" x14ac:dyDescent="0.2">
      <c r="A38" s="118"/>
      <c r="B38" s="132" t="s">
        <v>3</v>
      </c>
      <c r="C38" s="133"/>
      <c r="D38" s="133"/>
      <c r="E38" s="133"/>
      <c r="F38" s="133"/>
      <c r="G38" s="133"/>
      <c r="H38" s="133"/>
      <c r="I38" s="133"/>
      <c r="J38" s="153"/>
      <c r="K38" s="165"/>
      <c r="L38" s="153"/>
      <c r="M38" s="153"/>
      <c r="N38" s="153"/>
      <c r="O38" s="153"/>
      <c r="P38" s="153"/>
      <c r="Q38" s="191"/>
      <c r="R38" s="153"/>
      <c r="S38" s="153"/>
      <c r="T38" s="168"/>
      <c r="U38" s="168"/>
      <c r="V38" s="168"/>
      <c r="W38" s="159"/>
      <c r="X38" s="153"/>
      <c r="Y38" s="153"/>
      <c r="Z38" s="153"/>
      <c r="AA38" s="156"/>
      <c r="AB38" s="144"/>
      <c r="AC38" s="147"/>
      <c r="AD38" s="153"/>
      <c r="AE38" s="212"/>
      <c r="AF38" s="165"/>
      <c r="AG38" s="153"/>
      <c r="AH38" s="153"/>
      <c r="AI38" s="153"/>
      <c r="AJ38" s="153"/>
      <c r="AK38" s="153"/>
      <c r="AL38" s="39"/>
      <c r="AM38" s="60" t="s">
        <v>68</v>
      </c>
      <c r="AN38" s="61"/>
      <c r="AO38" s="61"/>
      <c r="AP38" s="62"/>
      <c r="AQ38" s="174">
        <f>COUNTIF(J36:AK36,"■")</f>
        <v>0</v>
      </c>
      <c r="AR38" s="175"/>
      <c r="AS38" s="27" t="s">
        <v>0</v>
      </c>
      <c r="AT38" s="17"/>
      <c r="AU38" s="17"/>
      <c r="AV38" s="17"/>
      <c r="AW38" s="17"/>
    </row>
    <row r="39" spans="1:53" ht="15.95" customHeight="1" thickTop="1" x14ac:dyDescent="0.15">
      <c r="A39" s="118"/>
      <c r="B39" s="135"/>
      <c r="C39" s="136"/>
      <c r="D39" s="136"/>
      <c r="E39" s="136"/>
      <c r="F39" s="136"/>
      <c r="G39" s="136"/>
      <c r="H39" s="136"/>
      <c r="I39" s="136"/>
      <c r="J39" s="154"/>
      <c r="K39" s="166"/>
      <c r="L39" s="154"/>
      <c r="M39" s="154"/>
      <c r="N39" s="154"/>
      <c r="O39" s="154"/>
      <c r="P39" s="154"/>
      <c r="Q39" s="192"/>
      <c r="R39" s="154"/>
      <c r="S39" s="154"/>
      <c r="T39" s="169"/>
      <c r="U39" s="169"/>
      <c r="V39" s="169"/>
      <c r="W39" s="160"/>
      <c r="X39" s="154"/>
      <c r="Y39" s="154"/>
      <c r="Z39" s="154"/>
      <c r="AA39" s="157"/>
      <c r="AB39" s="145"/>
      <c r="AC39" s="148"/>
      <c r="AD39" s="154"/>
      <c r="AE39" s="213"/>
      <c r="AF39" s="166"/>
      <c r="AG39" s="154"/>
      <c r="AH39" s="154"/>
      <c r="AI39" s="154"/>
      <c r="AJ39" s="154"/>
      <c r="AK39" s="154"/>
      <c r="AL39" s="39"/>
      <c r="AM39" s="28" t="s">
        <v>16</v>
      </c>
      <c r="AN39" s="29"/>
      <c r="AO39" s="29"/>
      <c r="AP39" s="30"/>
      <c r="AQ39" s="176">
        <f>SUM(AQ37:AR38)</f>
        <v>0</v>
      </c>
      <c r="AR39" s="177"/>
      <c r="AS39" s="31" t="s">
        <v>10</v>
      </c>
      <c r="AT39" s="178" t="s">
        <v>19</v>
      </c>
      <c r="AU39" s="179"/>
      <c r="AV39" s="180"/>
      <c r="AW39" s="17"/>
      <c r="AX39" s="7" t="s">
        <v>34</v>
      </c>
    </row>
    <row r="40" spans="1:53" ht="15.95" customHeight="1" thickBot="1" x14ac:dyDescent="0.2">
      <c r="A40" s="118"/>
      <c r="B40" s="135"/>
      <c r="C40" s="136"/>
      <c r="D40" s="136"/>
      <c r="E40" s="136"/>
      <c r="F40" s="136"/>
      <c r="G40" s="136"/>
      <c r="H40" s="136"/>
      <c r="I40" s="136"/>
      <c r="J40" s="154"/>
      <c r="K40" s="166"/>
      <c r="L40" s="154"/>
      <c r="M40" s="154"/>
      <c r="N40" s="154"/>
      <c r="O40" s="154"/>
      <c r="P40" s="154"/>
      <c r="Q40" s="192"/>
      <c r="R40" s="154"/>
      <c r="S40" s="154"/>
      <c r="T40" s="169"/>
      <c r="U40" s="169"/>
      <c r="V40" s="169"/>
      <c r="W40" s="160"/>
      <c r="X40" s="154"/>
      <c r="Y40" s="154"/>
      <c r="Z40" s="154"/>
      <c r="AA40" s="157"/>
      <c r="AB40" s="145"/>
      <c r="AC40" s="148"/>
      <c r="AD40" s="154"/>
      <c r="AE40" s="213"/>
      <c r="AF40" s="166"/>
      <c r="AG40" s="154"/>
      <c r="AH40" s="154"/>
      <c r="AI40" s="154"/>
      <c r="AJ40" s="154"/>
      <c r="AK40" s="154"/>
      <c r="AL40" s="39"/>
      <c r="AM40" s="33" t="s">
        <v>15</v>
      </c>
      <c r="AN40" s="34"/>
      <c r="AO40" s="34"/>
      <c r="AP40" s="35"/>
      <c r="AQ40" s="174">
        <f>COUNT(J35:AK35)</f>
        <v>0</v>
      </c>
      <c r="AR40" s="175"/>
      <c r="AS40" s="36" t="s">
        <v>10</v>
      </c>
      <c r="AT40" s="181" t="e">
        <f>(AQ39/AQ40)*100</f>
        <v>#DIV/0!</v>
      </c>
      <c r="AU40" s="182"/>
      <c r="AV40" s="76" t="s">
        <v>20</v>
      </c>
      <c r="AW40" s="17"/>
      <c r="AX40" s="5" t="s">
        <v>29</v>
      </c>
    </row>
    <row r="41" spans="1:53" ht="15.95" customHeight="1" thickTop="1" x14ac:dyDescent="0.15">
      <c r="A41" s="118"/>
      <c r="B41" s="135"/>
      <c r="C41" s="136"/>
      <c r="D41" s="136"/>
      <c r="E41" s="136"/>
      <c r="F41" s="136"/>
      <c r="G41" s="136"/>
      <c r="H41" s="136"/>
      <c r="I41" s="136"/>
      <c r="J41" s="154"/>
      <c r="K41" s="166"/>
      <c r="L41" s="154"/>
      <c r="M41" s="154"/>
      <c r="N41" s="154"/>
      <c r="O41" s="154"/>
      <c r="P41" s="154"/>
      <c r="Q41" s="192"/>
      <c r="R41" s="154"/>
      <c r="S41" s="154"/>
      <c r="T41" s="169"/>
      <c r="U41" s="169"/>
      <c r="V41" s="169"/>
      <c r="W41" s="160"/>
      <c r="X41" s="154"/>
      <c r="Y41" s="154"/>
      <c r="Z41" s="154"/>
      <c r="AA41" s="157"/>
      <c r="AB41" s="145"/>
      <c r="AC41" s="148"/>
      <c r="AD41" s="154"/>
      <c r="AE41" s="213"/>
      <c r="AF41" s="166"/>
      <c r="AG41" s="154"/>
      <c r="AH41" s="154"/>
      <c r="AI41" s="154"/>
      <c r="AJ41" s="154"/>
      <c r="AK41" s="154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5.95" customHeight="1" x14ac:dyDescent="0.15">
      <c r="A42" s="118"/>
      <c r="B42" s="135"/>
      <c r="C42" s="136"/>
      <c r="D42" s="136"/>
      <c r="E42" s="136"/>
      <c r="F42" s="136"/>
      <c r="G42" s="136"/>
      <c r="H42" s="136"/>
      <c r="I42" s="136"/>
      <c r="J42" s="154"/>
      <c r="K42" s="166"/>
      <c r="L42" s="154"/>
      <c r="M42" s="154"/>
      <c r="N42" s="154"/>
      <c r="O42" s="154"/>
      <c r="P42" s="154"/>
      <c r="Q42" s="192"/>
      <c r="R42" s="154"/>
      <c r="S42" s="154"/>
      <c r="T42" s="169"/>
      <c r="U42" s="169"/>
      <c r="V42" s="169"/>
      <c r="W42" s="160"/>
      <c r="X42" s="154"/>
      <c r="Y42" s="154"/>
      <c r="Z42" s="154"/>
      <c r="AA42" s="157"/>
      <c r="AB42" s="145"/>
      <c r="AC42" s="148"/>
      <c r="AD42" s="154"/>
      <c r="AE42" s="213"/>
      <c r="AF42" s="166"/>
      <c r="AG42" s="154"/>
      <c r="AH42" s="154"/>
      <c r="AI42" s="154"/>
      <c r="AJ42" s="154"/>
      <c r="AK42" s="154"/>
      <c r="AL42" s="39"/>
      <c r="AM42" s="12" t="s">
        <v>67</v>
      </c>
      <c r="AN42" s="13"/>
      <c r="AO42" s="13"/>
      <c r="AP42" s="14"/>
      <c r="AQ42" s="130">
        <f>COUNTIF(J37:P37,"□")</f>
        <v>0</v>
      </c>
      <c r="AR42" s="131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5.95" customHeight="1" thickBot="1" x14ac:dyDescent="0.2">
      <c r="A43" s="118"/>
      <c r="B43" s="135"/>
      <c r="C43" s="136"/>
      <c r="D43" s="136"/>
      <c r="E43" s="136"/>
      <c r="F43" s="136"/>
      <c r="G43" s="136"/>
      <c r="H43" s="136"/>
      <c r="I43" s="136"/>
      <c r="J43" s="154"/>
      <c r="K43" s="166"/>
      <c r="L43" s="154"/>
      <c r="M43" s="154"/>
      <c r="N43" s="154"/>
      <c r="O43" s="154"/>
      <c r="P43" s="154"/>
      <c r="Q43" s="192"/>
      <c r="R43" s="154"/>
      <c r="S43" s="154"/>
      <c r="T43" s="169"/>
      <c r="U43" s="169"/>
      <c r="V43" s="169"/>
      <c r="W43" s="160"/>
      <c r="X43" s="154"/>
      <c r="Y43" s="154"/>
      <c r="Z43" s="154"/>
      <c r="AA43" s="157"/>
      <c r="AB43" s="145"/>
      <c r="AC43" s="148"/>
      <c r="AD43" s="154"/>
      <c r="AE43" s="213"/>
      <c r="AF43" s="166"/>
      <c r="AG43" s="154"/>
      <c r="AH43" s="154"/>
      <c r="AI43" s="154"/>
      <c r="AJ43" s="154"/>
      <c r="AK43" s="154"/>
      <c r="AL43" s="39"/>
      <c r="AM43" s="24" t="s">
        <v>68</v>
      </c>
      <c r="AN43" s="25"/>
      <c r="AO43" s="25"/>
      <c r="AP43" s="26"/>
      <c r="AQ43" s="174">
        <f>COUNTIF(J37:AK37,"■")</f>
        <v>0</v>
      </c>
      <c r="AR43" s="175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5.95" customHeight="1" thickTop="1" x14ac:dyDescent="0.15">
      <c r="A44" s="118"/>
      <c r="B44" s="135"/>
      <c r="C44" s="136"/>
      <c r="D44" s="136"/>
      <c r="E44" s="136"/>
      <c r="F44" s="136"/>
      <c r="G44" s="136"/>
      <c r="H44" s="136"/>
      <c r="I44" s="136"/>
      <c r="J44" s="154"/>
      <c r="K44" s="166"/>
      <c r="L44" s="154"/>
      <c r="M44" s="154"/>
      <c r="N44" s="154"/>
      <c r="O44" s="154"/>
      <c r="P44" s="154"/>
      <c r="Q44" s="192"/>
      <c r="R44" s="154"/>
      <c r="S44" s="154"/>
      <c r="T44" s="169"/>
      <c r="U44" s="169"/>
      <c r="V44" s="169"/>
      <c r="W44" s="160"/>
      <c r="X44" s="154"/>
      <c r="Y44" s="154"/>
      <c r="Z44" s="154"/>
      <c r="AA44" s="157"/>
      <c r="AB44" s="145"/>
      <c r="AC44" s="148"/>
      <c r="AD44" s="154"/>
      <c r="AE44" s="213"/>
      <c r="AF44" s="166"/>
      <c r="AG44" s="154"/>
      <c r="AH44" s="154"/>
      <c r="AI44" s="154"/>
      <c r="AJ44" s="154"/>
      <c r="AK44" s="154"/>
      <c r="AL44" s="39"/>
      <c r="AM44" s="28" t="s">
        <v>16</v>
      </c>
      <c r="AN44" s="29"/>
      <c r="AO44" s="29"/>
      <c r="AP44" s="30"/>
      <c r="AQ44" s="176">
        <f>SUM(AQ42:AR43)</f>
        <v>0</v>
      </c>
      <c r="AR44" s="177"/>
      <c r="AS44" s="31" t="s">
        <v>10</v>
      </c>
      <c r="AT44" s="183" t="s">
        <v>19</v>
      </c>
      <c r="AU44" s="184"/>
      <c r="AV44" s="185"/>
      <c r="AW44" s="17"/>
      <c r="AX44" s="7" t="s">
        <v>30</v>
      </c>
      <c r="AY44" s="17"/>
      <c r="AZ44" s="17"/>
      <c r="BA44" s="17"/>
    </row>
    <row r="45" spans="1:53" ht="15.95" customHeight="1" thickBot="1" x14ac:dyDescent="0.2">
      <c r="A45" s="119"/>
      <c r="B45" s="138"/>
      <c r="C45" s="139"/>
      <c r="D45" s="139"/>
      <c r="E45" s="139"/>
      <c r="F45" s="139"/>
      <c r="G45" s="139"/>
      <c r="H45" s="139"/>
      <c r="I45" s="139"/>
      <c r="J45" s="155"/>
      <c r="K45" s="167"/>
      <c r="L45" s="155"/>
      <c r="M45" s="155"/>
      <c r="N45" s="155"/>
      <c r="O45" s="155"/>
      <c r="P45" s="155"/>
      <c r="Q45" s="193"/>
      <c r="R45" s="155"/>
      <c r="S45" s="155"/>
      <c r="T45" s="170"/>
      <c r="U45" s="170"/>
      <c r="V45" s="170"/>
      <c r="W45" s="161"/>
      <c r="X45" s="155"/>
      <c r="Y45" s="155"/>
      <c r="Z45" s="155"/>
      <c r="AA45" s="158"/>
      <c r="AB45" s="146"/>
      <c r="AC45" s="149"/>
      <c r="AD45" s="155"/>
      <c r="AE45" s="214"/>
      <c r="AF45" s="167"/>
      <c r="AG45" s="155"/>
      <c r="AH45" s="155"/>
      <c r="AI45" s="155"/>
      <c r="AJ45" s="155"/>
      <c r="AK45" s="155"/>
      <c r="AL45" s="39"/>
      <c r="AM45" s="33" t="s">
        <v>15</v>
      </c>
      <c r="AN45" s="34"/>
      <c r="AO45" s="34"/>
      <c r="AP45" s="35"/>
      <c r="AQ45" s="174">
        <f>COUNT(J35:AK35)</f>
        <v>0</v>
      </c>
      <c r="AR45" s="175"/>
      <c r="AS45" s="36" t="s">
        <v>10</v>
      </c>
      <c r="AT45" s="186" t="e">
        <f>(AQ44/AQ45)*100</f>
        <v>#DIV/0!</v>
      </c>
      <c r="AU45" s="187"/>
      <c r="AV45" s="77" t="s">
        <v>20</v>
      </c>
      <c r="AW45" s="17"/>
      <c r="AX45" s="16" t="s">
        <v>33</v>
      </c>
      <c r="AY45" s="16"/>
      <c r="AZ45" s="16"/>
      <c r="BA45" s="7"/>
    </row>
    <row r="46" spans="1:53" ht="15.95" customHeight="1" thickTop="1" x14ac:dyDescent="0.15">
      <c r="A46" s="203" t="s">
        <v>45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A46:AK46"/>
    <mergeCell ref="A35:I35"/>
    <mergeCell ref="A36:A45"/>
    <mergeCell ref="B36:G37"/>
    <mergeCell ref="H36:I36"/>
    <mergeCell ref="H37:I37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E38:AE45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X2:AD2"/>
    <mergeCell ref="AI2:AP2"/>
    <mergeCell ref="AQ2:AV2"/>
    <mergeCell ref="F3:R3"/>
    <mergeCell ref="AT45:AU45"/>
    <mergeCell ref="AI38:AI45"/>
    <mergeCell ref="AJ38:AJ45"/>
    <mergeCell ref="AK38:AK45"/>
    <mergeCell ref="AQ38:AR38"/>
    <mergeCell ref="AQ37:AR37"/>
    <mergeCell ref="B38:I45"/>
    <mergeCell ref="J38:J45"/>
    <mergeCell ref="K38:K45"/>
    <mergeCell ref="L38:L45"/>
    <mergeCell ref="M38:M45"/>
    <mergeCell ref="AF38:AF45"/>
    <mergeCell ref="AG38:AG45"/>
    <mergeCell ref="AQ39:AR39"/>
    <mergeCell ref="AA38:AA45"/>
    <mergeCell ref="A33:I33"/>
    <mergeCell ref="L33:N33"/>
    <mergeCell ref="S33:U33"/>
    <mergeCell ref="Z33:AB33"/>
    <mergeCell ref="AG33:AI33"/>
    <mergeCell ref="AN33:AO33"/>
    <mergeCell ref="AQ45:AR45"/>
    <mergeCell ref="AB38:AB45"/>
    <mergeCell ref="AC38:AC45"/>
    <mergeCell ref="AD38:AD45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D24:AD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F10:AF17"/>
    <mergeCell ref="AE24:AE31"/>
    <mergeCell ref="AF24:AF31"/>
    <mergeCell ref="AG24:AG31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V10:V17"/>
    <mergeCell ref="W10:W17"/>
    <mergeCell ref="X10:X17"/>
    <mergeCell ref="Y10:Y17"/>
    <mergeCell ref="Z10:Z17"/>
    <mergeCell ref="AA10:AA17"/>
    <mergeCell ref="AJ10:AJ17"/>
    <mergeCell ref="AK10:AK17"/>
    <mergeCell ref="AQ10:AR10"/>
    <mergeCell ref="AQ11:AR11"/>
    <mergeCell ref="AQ17:AR17"/>
    <mergeCell ref="AB10:AB17"/>
    <mergeCell ref="AC10:AC17"/>
    <mergeCell ref="AD10:AD17"/>
    <mergeCell ref="AE10:AE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</mergeCells>
  <phoneticPr fontId="6"/>
  <conditionalFormatting sqref="J6:AK6">
    <cfRule type="containsText" dxfId="17" priority="5" stopIfTrue="1" operator="containsText" text="日">
      <formula>NOT(ISERROR(SEARCH("日",J6)))</formula>
    </cfRule>
    <cfRule type="containsText" dxfId="16" priority="6" stopIfTrue="1" operator="containsText" text="土">
      <formula>NOT(ISERROR(SEARCH("土",J6)))</formula>
    </cfRule>
  </conditionalFormatting>
  <conditionalFormatting sqref="J20:AK20">
    <cfRule type="containsText" dxfId="15" priority="3" stopIfTrue="1" operator="containsText" text="日">
      <formula>NOT(ISERROR(SEARCH("日",J20)))</formula>
    </cfRule>
    <cfRule type="containsText" dxfId="14" priority="4" stopIfTrue="1" operator="containsText" text="土">
      <formula>NOT(ISERROR(SEARCH("土",J20)))</formula>
    </cfRule>
  </conditionalFormatting>
  <conditionalFormatting sqref="J34:AK34">
    <cfRule type="containsText" dxfId="13" priority="1" stopIfTrue="1" operator="containsText" text="日">
      <formula>NOT(ISERROR(SEARCH("日",J34)))</formula>
    </cfRule>
    <cfRule type="containsText" dxfId="12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activeCell="AQ46" sqref="AQ46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200" t="s">
        <v>54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5</v>
      </c>
      <c r="AX1" t="s">
        <v>55</v>
      </c>
      <c r="BB1" s="83" t="s">
        <v>56</v>
      </c>
      <c r="BC1" t="s">
        <v>66</v>
      </c>
    </row>
    <row r="2" spans="1:60" ht="15.95" customHeight="1" x14ac:dyDescent="0.15">
      <c r="A2" s="1"/>
      <c r="B2" s="105" t="s">
        <v>5</v>
      </c>
      <c r="C2" s="105"/>
      <c r="D2" s="105"/>
      <c r="E2" s="88" t="s">
        <v>41</v>
      </c>
      <c r="F2" s="204">
        <f>集計表!F2</f>
        <v>0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106" t="s">
        <v>4</v>
      </c>
      <c r="V2" s="106"/>
      <c r="W2" s="88" t="s">
        <v>6</v>
      </c>
      <c r="X2" s="205" t="str">
        <f>集計表!W2</f>
        <v>R○.○.○～R○.○.○</v>
      </c>
      <c r="Y2" s="205"/>
      <c r="Z2" s="205"/>
      <c r="AA2" s="205"/>
      <c r="AB2" s="205"/>
      <c r="AC2" s="205"/>
      <c r="AD2" s="205"/>
      <c r="AE2" s="107" t="s">
        <v>40</v>
      </c>
      <c r="AF2" s="107"/>
      <c r="AG2" s="107"/>
      <c r="AH2" s="88" t="s">
        <v>41</v>
      </c>
      <c r="AI2" s="205">
        <f>集計表!AJ2</f>
        <v>0</v>
      </c>
      <c r="AJ2" s="205"/>
      <c r="AK2" s="205"/>
      <c r="AL2" s="205"/>
      <c r="AM2" s="205"/>
      <c r="AN2" s="205"/>
      <c r="AO2" s="205"/>
      <c r="AP2" s="205"/>
      <c r="AQ2" s="206" t="str">
        <f>集計表!AJ3</f>
        <v>加須市</v>
      </c>
      <c r="AR2" s="206"/>
      <c r="AS2" s="206"/>
      <c r="AT2" s="206"/>
      <c r="AU2" s="206"/>
      <c r="AV2" s="206"/>
      <c r="AW2" s="64"/>
      <c r="AX2" t="s">
        <v>53</v>
      </c>
      <c r="BB2" s="83" t="s">
        <v>57</v>
      </c>
      <c r="BC2" t="s">
        <v>63</v>
      </c>
    </row>
    <row r="3" spans="1:60" ht="15.95" customHeight="1" x14ac:dyDescent="0.15">
      <c r="B3" s="107" t="s">
        <v>7</v>
      </c>
      <c r="C3" s="107"/>
      <c r="D3" s="107"/>
      <c r="E3" s="88" t="s">
        <v>41</v>
      </c>
      <c r="F3" s="204">
        <f>集計表!F3</f>
        <v>0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58</v>
      </c>
      <c r="BC3" t="s">
        <v>62</v>
      </c>
    </row>
    <row r="4" spans="1:60" ht="15.95" customHeight="1" x14ac:dyDescent="0.1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5.95" customHeight="1" x14ac:dyDescent="0.15">
      <c r="A5" s="108"/>
      <c r="B5" s="109"/>
      <c r="C5" s="109"/>
      <c r="D5" s="109"/>
      <c r="E5" s="109"/>
      <c r="F5" s="109"/>
      <c r="G5" s="109"/>
      <c r="H5" s="109"/>
      <c r="I5" s="109"/>
      <c r="J5" s="89"/>
      <c r="K5" s="9" t="s">
        <v>8</v>
      </c>
      <c r="L5" s="111">
        <v>49</v>
      </c>
      <c r="M5" s="111"/>
      <c r="N5" s="111"/>
      <c r="O5" s="9" t="s">
        <v>9</v>
      </c>
      <c r="P5" s="58"/>
      <c r="Q5" s="9"/>
      <c r="R5" s="9" t="s">
        <v>8</v>
      </c>
      <c r="S5" s="111">
        <f>L5+1</f>
        <v>50</v>
      </c>
      <c r="T5" s="111"/>
      <c r="U5" s="111"/>
      <c r="V5" s="9" t="s">
        <v>9</v>
      </c>
      <c r="W5" s="9"/>
      <c r="X5" s="89"/>
      <c r="Y5" s="9" t="s">
        <v>8</v>
      </c>
      <c r="Z5" s="111">
        <f>L5+2</f>
        <v>51</v>
      </c>
      <c r="AA5" s="111"/>
      <c r="AB5" s="111"/>
      <c r="AC5" s="9" t="s">
        <v>9</v>
      </c>
      <c r="AD5" s="58"/>
      <c r="AE5" s="9"/>
      <c r="AF5" s="9" t="s">
        <v>8</v>
      </c>
      <c r="AG5" s="111">
        <f>L5+3</f>
        <v>52</v>
      </c>
      <c r="AH5" s="111"/>
      <c r="AI5" s="111"/>
      <c r="AJ5" s="9" t="s">
        <v>9</v>
      </c>
      <c r="AK5" s="58"/>
      <c r="AL5" s="4"/>
      <c r="AM5" s="23" t="s">
        <v>11</v>
      </c>
      <c r="AN5" s="113">
        <f>L5</f>
        <v>49</v>
      </c>
      <c r="AO5" s="113"/>
      <c r="AP5" s="70" t="s">
        <v>12</v>
      </c>
      <c r="AQ5" s="11" t="s">
        <v>13</v>
      </c>
      <c r="AR5" s="23" t="s">
        <v>11</v>
      </c>
      <c r="AS5" s="113">
        <f>AG5</f>
        <v>52</v>
      </c>
      <c r="AT5" s="113"/>
      <c r="AU5" s="10" t="s">
        <v>12</v>
      </c>
      <c r="AV5" s="10"/>
      <c r="AW5" s="3"/>
      <c r="AX5" s="3"/>
      <c r="BB5" s="83" t="s">
        <v>60</v>
      </c>
    </row>
    <row r="6" spans="1:60" ht="15.95" customHeight="1" x14ac:dyDescent="0.15">
      <c r="A6" s="108" t="s">
        <v>49</v>
      </c>
      <c r="B6" s="109"/>
      <c r="C6" s="109"/>
      <c r="D6" s="109"/>
      <c r="E6" s="109"/>
      <c r="F6" s="109"/>
      <c r="G6" s="109"/>
      <c r="H6" s="109"/>
      <c r="I6" s="109"/>
      <c r="J6" s="99"/>
      <c r="K6" s="86" t="b">
        <f>IF(J6="月","火",IF(J6="火","水",IF(J6="水","木",IF(J6="木","金",IF(J6="金","土",IF(J6="土","日",IF(J6="日","月")))))))</f>
        <v>0</v>
      </c>
      <c r="L6" s="86" t="b">
        <f t="shared" ref="L6:AK6" si="0">IF(K6="月","火",IF(K6="火","水",IF(K6="水","木",IF(K6="木","金",IF(K6="金","土",IF(K6="土","日",IF(K6="日","月")))))))</f>
        <v>0</v>
      </c>
      <c r="M6" s="86" t="b">
        <f t="shared" si="0"/>
        <v>0</v>
      </c>
      <c r="N6" s="86" t="b">
        <f t="shared" si="0"/>
        <v>0</v>
      </c>
      <c r="O6" s="86" t="b">
        <f t="shared" si="0"/>
        <v>0</v>
      </c>
      <c r="P6" s="86" t="b">
        <f t="shared" si="0"/>
        <v>0</v>
      </c>
      <c r="Q6" s="86" t="b">
        <f t="shared" si="0"/>
        <v>0</v>
      </c>
      <c r="R6" s="86" t="b">
        <f t="shared" si="0"/>
        <v>0</v>
      </c>
      <c r="S6" s="86" t="b">
        <f t="shared" si="0"/>
        <v>0</v>
      </c>
      <c r="T6" s="86" t="b">
        <f t="shared" si="0"/>
        <v>0</v>
      </c>
      <c r="U6" s="86" t="b">
        <f t="shared" si="0"/>
        <v>0</v>
      </c>
      <c r="V6" s="86" t="b">
        <f t="shared" si="0"/>
        <v>0</v>
      </c>
      <c r="W6" s="87" t="b">
        <f t="shared" si="0"/>
        <v>0</v>
      </c>
      <c r="X6" s="90" t="b">
        <f t="shared" si="0"/>
        <v>0</v>
      </c>
      <c r="Y6" s="86" t="b">
        <f t="shared" si="0"/>
        <v>0</v>
      </c>
      <c r="Z6" s="86" t="b">
        <f t="shared" si="0"/>
        <v>0</v>
      </c>
      <c r="AA6" s="86" t="b">
        <f t="shared" si="0"/>
        <v>0</v>
      </c>
      <c r="AB6" s="86" t="b">
        <f t="shared" si="0"/>
        <v>0</v>
      </c>
      <c r="AC6" s="86" t="b">
        <f t="shared" si="0"/>
        <v>0</v>
      </c>
      <c r="AD6" s="86" t="b">
        <f t="shared" si="0"/>
        <v>0</v>
      </c>
      <c r="AE6" s="86" t="b">
        <f t="shared" si="0"/>
        <v>0</v>
      </c>
      <c r="AF6" s="86" t="b">
        <f t="shared" si="0"/>
        <v>0</v>
      </c>
      <c r="AG6" s="86" t="b">
        <f t="shared" si="0"/>
        <v>0</v>
      </c>
      <c r="AH6" s="86" t="b">
        <f t="shared" si="0"/>
        <v>0</v>
      </c>
      <c r="AI6" s="86" t="b">
        <f t="shared" si="0"/>
        <v>0</v>
      </c>
      <c r="AJ6" s="86" t="b">
        <f t="shared" si="0"/>
        <v>0</v>
      </c>
      <c r="AK6" s="86" t="b">
        <f t="shared" si="0"/>
        <v>0</v>
      </c>
      <c r="AL6" s="4"/>
      <c r="AM6" s="113" t="s">
        <v>14</v>
      </c>
      <c r="AN6" s="113"/>
      <c r="AO6" s="113"/>
      <c r="AP6" s="113"/>
      <c r="AQ6" s="113"/>
      <c r="AR6" s="113"/>
      <c r="AS6" s="113"/>
      <c r="AT6" s="113"/>
      <c r="AU6" s="113"/>
      <c r="AV6" s="113"/>
      <c r="AW6" s="3"/>
      <c r="AX6" s="10"/>
      <c r="BB6" s="83" t="s">
        <v>51</v>
      </c>
    </row>
    <row r="7" spans="1:60" ht="15.95" customHeight="1" thickBot="1" x14ac:dyDescent="0.2">
      <c r="A7" s="114" t="s">
        <v>50</v>
      </c>
      <c r="B7" s="115"/>
      <c r="C7" s="115"/>
      <c r="D7" s="115"/>
      <c r="E7" s="115"/>
      <c r="F7" s="115"/>
      <c r="G7" s="115"/>
      <c r="H7" s="115"/>
      <c r="I7" s="11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5.95" customHeight="1" thickTop="1" x14ac:dyDescent="0.15">
      <c r="A8" s="117" t="s">
        <v>35</v>
      </c>
      <c r="B8" s="120" t="s">
        <v>48</v>
      </c>
      <c r="C8" s="121"/>
      <c r="D8" s="121"/>
      <c r="E8" s="121"/>
      <c r="F8" s="121"/>
      <c r="G8" s="122"/>
      <c r="H8" s="126" t="s">
        <v>1</v>
      </c>
      <c r="I8" s="207"/>
      <c r="J8" s="95"/>
      <c r="K8" s="55"/>
      <c r="L8" s="92"/>
      <c r="M8" s="91"/>
      <c r="N8" s="91"/>
      <c r="O8" s="91"/>
      <c r="P8" s="91"/>
      <c r="Q8" s="80"/>
      <c r="R8" s="55"/>
      <c r="S8" s="46"/>
      <c r="T8" s="48"/>
      <c r="U8" s="48"/>
      <c r="V8" s="48"/>
      <c r="W8" s="97"/>
      <c r="X8" s="97"/>
      <c r="Y8" s="55"/>
      <c r="Z8" s="92"/>
      <c r="AA8" s="91"/>
      <c r="AB8" s="92"/>
      <c r="AC8" s="92"/>
      <c r="AD8" s="92"/>
      <c r="AE8" s="47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5.95" customHeight="1" x14ac:dyDescent="0.15">
      <c r="A9" s="118"/>
      <c r="B9" s="123"/>
      <c r="C9" s="124"/>
      <c r="D9" s="124"/>
      <c r="E9" s="124"/>
      <c r="F9" s="124"/>
      <c r="G9" s="125"/>
      <c r="H9" s="128" t="s">
        <v>2</v>
      </c>
      <c r="I9" s="208"/>
      <c r="J9" s="96"/>
      <c r="K9" s="40"/>
      <c r="L9" s="94"/>
      <c r="M9" s="93"/>
      <c r="N9" s="93"/>
      <c r="O9" s="93"/>
      <c r="P9" s="93"/>
      <c r="Q9" s="81"/>
      <c r="R9" s="40"/>
      <c r="S9" s="18"/>
      <c r="T9" s="37"/>
      <c r="U9" s="37"/>
      <c r="V9" s="37"/>
      <c r="W9" s="98"/>
      <c r="X9" s="98"/>
      <c r="Y9" s="40"/>
      <c r="Z9" s="94"/>
      <c r="AA9" s="93"/>
      <c r="AB9" s="94"/>
      <c r="AC9" s="94"/>
      <c r="AD9" s="94"/>
      <c r="AE9" s="19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30">
        <f>COUNTIF(J8:AK8,"□")</f>
        <v>0</v>
      </c>
      <c r="AR9" s="131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5.95" customHeight="1" thickBot="1" x14ac:dyDescent="0.2">
      <c r="A10" s="118"/>
      <c r="B10" s="132" t="s">
        <v>3</v>
      </c>
      <c r="C10" s="133"/>
      <c r="D10" s="133"/>
      <c r="E10" s="133"/>
      <c r="F10" s="133"/>
      <c r="G10" s="133"/>
      <c r="H10" s="133"/>
      <c r="I10" s="133"/>
      <c r="J10" s="144"/>
      <c r="K10" s="144"/>
      <c r="L10" s="144"/>
      <c r="M10" s="144"/>
      <c r="N10" s="144"/>
      <c r="O10" s="144"/>
      <c r="P10" s="144"/>
      <c r="Q10" s="141"/>
      <c r="R10" s="144"/>
      <c r="S10" s="144"/>
      <c r="T10" s="144"/>
      <c r="U10" s="144"/>
      <c r="V10" s="144"/>
      <c r="W10" s="147"/>
      <c r="X10" s="215"/>
      <c r="Y10" s="144"/>
      <c r="Z10" s="153"/>
      <c r="AA10" s="156"/>
      <c r="AB10" s="153"/>
      <c r="AC10" s="153"/>
      <c r="AD10" s="153"/>
      <c r="AE10" s="212"/>
      <c r="AF10" s="165"/>
      <c r="AG10" s="153"/>
      <c r="AH10" s="153"/>
      <c r="AI10" s="153"/>
      <c r="AJ10" s="168"/>
      <c r="AK10" s="171"/>
      <c r="AL10" s="39"/>
      <c r="AM10" s="60" t="s">
        <v>68</v>
      </c>
      <c r="AN10" s="61"/>
      <c r="AO10" s="61"/>
      <c r="AP10" s="62"/>
      <c r="AQ10" s="174">
        <f>COUNTIF(J8:AK8,"■")</f>
        <v>0</v>
      </c>
      <c r="AR10" s="175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5.95" customHeight="1" thickTop="1" x14ac:dyDescent="0.15">
      <c r="A11" s="118"/>
      <c r="B11" s="135"/>
      <c r="C11" s="136"/>
      <c r="D11" s="136"/>
      <c r="E11" s="136"/>
      <c r="F11" s="136"/>
      <c r="G11" s="136"/>
      <c r="H11" s="136"/>
      <c r="I11" s="136"/>
      <c r="J11" s="145"/>
      <c r="K11" s="145"/>
      <c r="L11" s="145"/>
      <c r="M11" s="145"/>
      <c r="N11" s="145"/>
      <c r="O11" s="145"/>
      <c r="P11" s="145"/>
      <c r="Q11" s="142"/>
      <c r="R11" s="145"/>
      <c r="S11" s="145"/>
      <c r="T11" s="145"/>
      <c r="U11" s="145"/>
      <c r="V11" s="145"/>
      <c r="W11" s="148"/>
      <c r="X11" s="216"/>
      <c r="Y11" s="145"/>
      <c r="Z11" s="154"/>
      <c r="AA11" s="157"/>
      <c r="AB11" s="154"/>
      <c r="AC11" s="154"/>
      <c r="AD11" s="154"/>
      <c r="AE11" s="213"/>
      <c r="AF11" s="166"/>
      <c r="AG11" s="154"/>
      <c r="AH11" s="154"/>
      <c r="AI11" s="154"/>
      <c r="AJ11" s="169"/>
      <c r="AK11" s="172"/>
      <c r="AL11" s="39"/>
      <c r="AM11" s="28" t="s">
        <v>16</v>
      </c>
      <c r="AN11" s="29"/>
      <c r="AO11" s="29"/>
      <c r="AP11" s="30"/>
      <c r="AQ11" s="176">
        <f>SUM(AQ9:AR10)</f>
        <v>0</v>
      </c>
      <c r="AR11" s="177"/>
      <c r="AS11" s="31" t="s">
        <v>10</v>
      </c>
      <c r="AT11" s="178" t="s">
        <v>19</v>
      </c>
      <c r="AU11" s="179"/>
      <c r="AV11" s="180"/>
      <c r="AW11" s="17"/>
      <c r="AX11" s="17"/>
      <c r="BC11" s="5"/>
      <c r="BD11" s="5"/>
      <c r="BE11" s="5"/>
      <c r="BF11" s="17"/>
      <c r="BG11" s="17"/>
      <c r="BH11" s="17"/>
    </row>
    <row r="12" spans="1:60" ht="15.95" customHeight="1" thickBot="1" x14ac:dyDescent="0.2">
      <c r="A12" s="118"/>
      <c r="B12" s="135"/>
      <c r="C12" s="136"/>
      <c r="D12" s="136"/>
      <c r="E12" s="136"/>
      <c r="F12" s="136"/>
      <c r="G12" s="136"/>
      <c r="H12" s="136"/>
      <c r="I12" s="136"/>
      <c r="J12" s="145"/>
      <c r="K12" s="145"/>
      <c r="L12" s="145"/>
      <c r="M12" s="145"/>
      <c r="N12" s="145"/>
      <c r="O12" s="145"/>
      <c r="P12" s="145"/>
      <c r="Q12" s="142"/>
      <c r="R12" s="145"/>
      <c r="S12" s="145"/>
      <c r="T12" s="145"/>
      <c r="U12" s="145"/>
      <c r="V12" s="145"/>
      <c r="W12" s="148"/>
      <c r="X12" s="216"/>
      <c r="Y12" s="145"/>
      <c r="Z12" s="154"/>
      <c r="AA12" s="157"/>
      <c r="AB12" s="154"/>
      <c r="AC12" s="154"/>
      <c r="AD12" s="154"/>
      <c r="AE12" s="213"/>
      <c r="AF12" s="166"/>
      <c r="AG12" s="154"/>
      <c r="AH12" s="154"/>
      <c r="AI12" s="154"/>
      <c r="AJ12" s="169"/>
      <c r="AK12" s="172"/>
      <c r="AL12" s="39"/>
      <c r="AM12" s="33" t="s">
        <v>15</v>
      </c>
      <c r="AN12" s="34"/>
      <c r="AO12" s="34"/>
      <c r="AP12" s="35"/>
      <c r="AQ12" s="174">
        <f>COUNT(J7:AK7)</f>
        <v>0</v>
      </c>
      <c r="AR12" s="175"/>
      <c r="AS12" s="36" t="s">
        <v>10</v>
      </c>
      <c r="AT12" s="181" t="e">
        <f>(AQ11/AQ12)*100</f>
        <v>#DIV/0!</v>
      </c>
      <c r="AU12" s="182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5.95" customHeight="1" thickTop="1" x14ac:dyDescent="0.15">
      <c r="A13" s="118"/>
      <c r="B13" s="135"/>
      <c r="C13" s="136"/>
      <c r="D13" s="136"/>
      <c r="E13" s="136"/>
      <c r="F13" s="136"/>
      <c r="G13" s="136"/>
      <c r="H13" s="136"/>
      <c r="I13" s="136"/>
      <c r="J13" s="145"/>
      <c r="K13" s="145"/>
      <c r="L13" s="145"/>
      <c r="M13" s="145"/>
      <c r="N13" s="145"/>
      <c r="O13" s="145"/>
      <c r="P13" s="145"/>
      <c r="Q13" s="142"/>
      <c r="R13" s="145"/>
      <c r="S13" s="145"/>
      <c r="T13" s="145"/>
      <c r="U13" s="145"/>
      <c r="V13" s="145"/>
      <c r="W13" s="148"/>
      <c r="X13" s="216"/>
      <c r="Y13" s="145"/>
      <c r="Z13" s="154"/>
      <c r="AA13" s="157"/>
      <c r="AB13" s="154"/>
      <c r="AC13" s="154"/>
      <c r="AD13" s="154"/>
      <c r="AE13" s="213"/>
      <c r="AF13" s="166"/>
      <c r="AG13" s="154"/>
      <c r="AH13" s="154"/>
      <c r="AI13" s="154"/>
      <c r="AJ13" s="169"/>
      <c r="AK13" s="17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5.95" customHeight="1" x14ac:dyDescent="0.15">
      <c r="A14" s="118"/>
      <c r="B14" s="135"/>
      <c r="C14" s="136"/>
      <c r="D14" s="136"/>
      <c r="E14" s="136"/>
      <c r="F14" s="136"/>
      <c r="G14" s="136"/>
      <c r="H14" s="136"/>
      <c r="I14" s="136"/>
      <c r="J14" s="145"/>
      <c r="K14" s="145"/>
      <c r="L14" s="145"/>
      <c r="M14" s="145"/>
      <c r="N14" s="145"/>
      <c r="O14" s="145"/>
      <c r="P14" s="145"/>
      <c r="Q14" s="142"/>
      <c r="R14" s="145"/>
      <c r="S14" s="145"/>
      <c r="T14" s="145"/>
      <c r="U14" s="145"/>
      <c r="V14" s="145"/>
      <c r="W14" s="148"/>
      <c r="X14" s="216"/>
      <c r="Y14" s="145"/>
      <c r="Z14" s="154"/>
      <c r="AA14" s="157"/>
      <c r="AB14" s="154"/>
      <c r="AC14" s="154"/>
      <c r="AD14" s="154"/>
      <c r="AE14" s="213"/>
      <c r="AF14" s="166"/>
      <c r="AG14" s="154"/>
      <c r="AH14" s="154"/>
      <c r="AI14" s="154"/>
      <c r="AJ14" s="169"/>
      <c r="AK14" s="172"/>
      <c r="AL14" s="39"/>
      <c r="AM14" s="12" t="s">
        <v>67</v>
      </c>
      <c r="AN14" s="13"/>
      <c r="AO14" s="13"/>
      <c r="AP14" s="14"/>
      <c r="AQ14" s="130">
        <f>COUNTIF(J9:AK9,"□")</f>
        <v>0</v>
      </c>
      <c r="AR14" s="131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5.95" customHeight="1" thickBot="1" x14ac:dyDescent="0.2">
      <c r="A15" s="118"/>
      <c r="B15" s="135"/>
      <c r="C15" s="136"/>
      <c r="D15" s="136"/>
      <c r="E15" s="136"/>
      <c r="F15" s="136"/>
      <c r="G15" s="136"/>
      <c r="H15" s="136"/>
      <c r="I15" s="136"/>
      <c r="J15" s="145"/>
      <c r="K15" s="145"/>
      <c r="L15" s="145"/>
      <c r="M15" s="145"/>
      <c r="N15" s="145"/>
      <c r="O15" s="145"/>
      <c r="P15" s="145"/>
      <c r="Q15" s="142"/>
      <c r="R15" s="145"/>
      <c r="S15" s="145"/>
      <c r="T15" s="145"/>
      <c r="U15" s="145"/>
      <c r="V15" s="145"/>
      <c r="W15" s="148"/>
      <c r="X15" s="216"/>
      <c r="Y15" s="145"/>
      <c r="Z15" s="154"/>
      <c r="AA15" s="157"/>
      <c r="AB15" s="154"/>
      <c r="AC15" s="154"/>
      <c r="AD15" s="154"/>
      <c r="AE15" s="213"/>
      <c r="AF15" s="166"/>
      <c r="AG15" s="154"/>
      <c r="AH15" s="154"/>
      <c r="AI15" s="154"/>
      <c r="AJ15" s="169"/>
      <c r="AK15" s="172"/>
      <c r="AL15" s="39"/>
      <c r="AM15" s="24" t="s">
        <v>68</v>
      </c>
      <c r="AN15" s="25"/>
      <c r="AO15" s="25"/>
      <c r="AP15" s="26"/>
      <c r="AQ15" s="174">
        <f>COUNTIF(J9:AK9,"■")</f>
        <v>0</v>
      </c>
      <c r="AR15" s="175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5.95" customHeight="1" thickTop="1" x14ac:dyDescent="0.15">
      <c r="A16" s="118"/>
      <c r="B16" s="135"/>
      <c r="C16" s="136"/>
      <c r="D16" s="136"/>
      <c r="E16" s="136"/>
      <c r="F16" s="136"/>
      <c r="G16" s="136"/>
      <c r="H16" s="136"/>
      <c r="I16" s="136"/>
      <c r="J16" s="145"/>
      <c r="K16" s="145"/>
      <c r="L16" s="145"/>
      <c r="M16" s="145"/>
      <c r="N16" s="145"/>
      <c r="O16" s="145"/>
      <c r="P16" s="145"/>
      <c r="Q16" s="142"/>
      <c r="R16" s="145"/>
      <c r="S16" s="145"/>
      <c r="T16" s="145"/>
      <c r="U16" s="145"/>
      <c r="V16" s="145"/>
      <c r="W16" s="148"/>
      <c r="X16" s="216"/>
      <c r="Y16" s="145"/>
      <c r="Z16" s="154"/>
      <c r="AA16" s="157"/>
      <c r="AB16" s="154"/>
      <c r="AC16" s="154"/>
      <c r="AD16" s="154"/>
      <c r="AE16" s="213"/>
      <c r="AF16" s="166"/>
      <c r="AG16" s="154"/>
      <c r="AH16" s="154"/>
      <c r="AI16" s="154"/>
      <c r="AJ16" s="169"/>
      <c r="AK16" s="172"/>
      <c r="AL16" s="39"/>
      <c r="AM16" s="28" t="s">
        <v>16</v>
      </c>
      <c r="AN16" s="29"/>
      <c r="AO16" s="29"/>
      <c r="AP16" s="30"/>
      <c r="AQ16" s="176">
        <f>SUM(AQ14:AR15)</f>
        <v>0</v>
      </c>
      <c r="AR16" s="177"/>
      <c r="AS16" s="31" t="s">
        <v>10</v>
      </c>
      <c r="AT16" s="183" t="s">
        <v>19</v>
      </c>
      <c r="AU16" s="184"/>
      <c r="AV16" s="185"/>
      <c r="AW16" s="17"/>
      <c r="AX16" s="17"/>
    </row>
    <row r="17" spans="1:50" ht="15.95" customHeight="1" thickBot="1" x14ac:dyDescent="0.2">
      <c r="A17" s="119"/>
      <c r="B17" s="138"/>
      <c r="C17" s="139"/>
      <c r="D17" s="139"/>
      <c r="E17" s="139"/>
      <c r="F17" s="139"/>
      <c r="G17" s="139"/>
      <c r="H17" s="139"/>
      <c r="I17" s="139"/>
      <c r="J17" s="146"/>
      <c r="K17" s="146"/>
      <c r="L17" s="146"/>
      <c r="M17" s="146"/>
      <c r="N17" s="146"/>
      <c r="O17" s="146"/>
      <c r="P17" s="146"/>
      <c r="Q17" s="143"/>
      <c r="R17" s="146"/>
      <c r="S17" s="146"/>
      <c r="T17" s="146"/>
      <c r="U17" s="146"/>
      <c r="V17" s="146"/>
      <c r="W17" s="149"/>
      <c r="X17" s="217"/>
      <c r="Y17" s="146"/>
      <c r="Z17" s="155"/>
      <c r="AA17" s="158"/>
      <c r="AB17" s="155"/>
      <c r="AC17" s="155"/>
      <c r="AD17" s="155"/>
      <c r="AE17" s="214"/>
      <c r="AF17" s="167"/>
      <c r="AG17" s="155"/>
      <c r="AH17" s="155"/>
      <c r="AI17" s="155"/>
      <c r="AJ17" s="170"/>
      <c r="AK17" s="173"/>
      <c r="AL17" s="39"/>
      <c r="AM17" s="33" t="s">
        <v>15</v>
      </c>
      <c r="AN17" s="34"/>
      <c r="AO17" s="34"/>
      <c r="AP17" s="35"/>
      <c r="AQ17" s="174">
        <f>COUNT(J7:AK7)</f>
        <v>0</v>
      </c>
      <c r="AR17" s="175"/>
      <c r="AS17" s="36" t="s">
        <v>10</v>
      </c>
      <c r="AT17" s="186" t="e">
        <f>(AQ16/AQ17)*100</f>
        <v>#DIV/0!</v>
      </c>
      <c r="AU17" s="187"/>
      <c r="AV17" s="77" t="s">
        <v>20</v>
      </c>
      <c r="AW17" s="17"/>
      <c r="AX17" s="17"/>
    </row>
    <row r="18" spans="1:50" s="2" customFormat="1" ht="15.95" customHeight="1" thickTop="1" x14ac:dyDescent="0.1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5.95" customHeight="1" x14ac:dyDescent="0.15">
      <c r="A19" s="108"/>
      <c r="B19" s="109"/>
      <c r="C19" s="109"/>
      <c r="D19" s="109"/>
      <c r="E19" s="109"/>
      <c r="F19" s="109"/>
      <c r="G19" s="109"/>
      <c r="H19" s="109"/>
      <c r="I19" s="109"/>
      <c r="J19" s="89"/>
      <c r="K19" s="9" t="s">
        <v>8</v>
      </c>
      <c r="L19" s="111">
        <f>L5+4</f>
        <v>53</v>
      </c>
      <c r="M19" s="111"/>
      <c r="N19" s="111"/>
      <c r="O19" s="9" t="s">
        <v>9</v>
      </c>
      <c r="P19" s="58"/>
      <c r="Q19" s="9"/>
      <c r="R19" s="9" t="s">
        <v>8</v>
      </c>
      <c r="S19" s="111">
        <f>L5+5</f>
        <v>54</v>
      </c>
      <c r="T19" s="111"/>
      <c r="U19" s="111"/>
      <c r="V19" s="9" t="s">
        <v>9</v>
      </c>
      <c r="W19" s="9"/>
      <c r="X19" s="89"/>
      <c r="Y19" s="9" t="s">
        <v>8</v>
      </c>
      <c r="Z19" s="111">
        <f>L5+6</f>
        <v>55</v>
      </c>
      <c r="AA19" s="111"/>
      <c r="AB19" s="111"/>
      <c r="AC19" s="9" t="s">
        <v>9</v>
      </c>
      <c r="AD19" s="58"/>
      <c r="AE19" s="9"/>
      <c r="AF19" s="9" t="s">
        <v>8</v>
      </c>
      <c r="AG19" s="111">
        <f>L5+7</f>
        <v>56</v>
      </c>
      <c r="AH19" s="111"/>
      <c r="AI19" s="111"/>
      <c r="AJ19" s="9" t="s">
        <v>9</v>
      </c>
      <c r="AK19" s="58"/>
      <c r="AL19" s="4"/>
      <c r="AM19" s="23" t="s">
        <v>11</v>
      </c>
      <c r="AN19" s="113">
        <f>L19</f>
        <v>53</v>
      </c>
      <c r="AO19" s="113"/>
      <c r="AP19" s="70" t="s">
        <v>12</v>
      </c>
      <c r="AQ19" s="11" t="s">
        <v>13</v>
      </c>
      <c r="AR19" s="23" t="s">
        <v>11</v>
      </c>
      <c r="AS19" s="113">
        <f>AG19</f>
        <v>56</v>
      </c>
      <c r="AT19" s="113"/>
      <c r="AU19" s="10" t="s">
        <v>12</v>
      </c>
      <c r="AV19" s="10"/>
      <c r="AW19" s="3"/>
    </row>
    <row r="20" spans="1:50" s="2" customFormat="1" ht="15.95" customHeight="1" x14ac:dyDescent="0.15">
      <c r="A20" s="108" t="s">
        <v>49</v>
      </c>
      <c r="B20" s="109"/>
      <c r="C20" s="109"/>
      <c r="D20" s="109"/>
      <c r="E20" s="109"/>
      <c r="F20" s="109"/>
      <c r="G20" s="109"/>
      <c r="H20" s="109"/>
      <c r="I20" s="109"/>
      <c r="J20" s="90" t="b">
        <f>IF(AK6="月","火",IF(AK6="火","水",IF(AK6="水","木",IF(AK6="木","金",IF(AK6="金","土",IF(AK6="土","日",IF(AK6="日","月")))))))</f>
        <v>0</v>
      </c>
      <c r="K20" s="86" t="b">
        <f>IF(J20="月","火",IF(J20="火","水",IF(J20="水","木",IF(J20="木","金",IF(J20="金","土",IF(J20="土","日",IF(J20="日","月")))))))</f>
        <v>0</v>
      </c>
      <c r="L20" s="86" t="b">
        <f t="shared" ref="L20:AK20" si="1">IF(K20="月","火",IF(K20="火","水",IF(K20="水","木",IF(K20="木","金",IF(K20="金","土",IF(K20="土","日",IF(K20="日","月")))))))</f>
        <v>0</v>
      </c>
      <c r="M20" s="86" t="b">
        <f t="shared" si="1"/>
        <v>0</v>
      </c>
      <c r="N20" s="86" t="b">
        <f t="shared" si="1"/>
        <v>0</v>
      </c>
      <c r="O20" s="86" t="b">
        <f t="shared" si="1"/>
        <v>0</v>
      </c>
      <c r="P20" s="86" t="b">
        <f t="shared" si="1"/>
        <v>0</v>
      </c>
      <c r="Q20" s="86" t="b">
        <f t="shared" si="1"/>
        <v>0</v>
      </c>
      <c r="R20" s="86" t="b">
        <f t="shared" si="1"/>
        <v>0</v>
      </c>
      <c r="S20" s="86" t="b">
        <f t="shared" si="1"/>
        <v>0</v>
      </c>
      <c r="T20" s="86" t="b">
        <f t="shared" si="1"/>
        <v>0</v>
      </c>
      <c r="U20" s="86" t="b">
        <f t="shared" si="1"/>
        <v>0</v>
      </c>
      <c r="V20" s="86" t="b">
        <f t="shared" si="1"/>
        <v>0</v>
      </c>
      <c r="W20" s="87" t="b">
        <f t="shared" si="1"/>
        <v>0</v>
      </c>
      <c r="X20" s="90" t="b">
        <f t="shared" si="1"/>
        <v>0</v>
      </c>
      <c r="Y20" s="86" t="b">
        <f t="shared" si="1"/>
        <v>0</v>
      </c>
      <c r="Z20" s="86" t="b">
        <f t="shared" si="1"/>
        <v>0</v>
      </c>
      <c r="AA20" s="86" t="b">
        <f t="shared" si="1"/>
        <v>0</v>
      </c>
      <c r="AB20" s="86" t="b">
        <f t="shared" si="1"/>
        <v>0</v>
      </c>
      <c r="AC20" s="86" t="b">
        <f t="shared" si="1"/>
        <v>0</v>
      </c>
      <c r="AD20" s="86" t="b">
        <f t="shared" si="1"/>
        <v>0</v>
      </c>
      <c r="AE20" s="86" t="b">
        <f t="shared" si="1"/>
        <v>0</v>
      </c>
      <c r="AF20" s="86" t="b">
        <f t="shared" si="1"/>
        <v>0</v>
      </c>
      <c r="AG20" s="86" t="b">
        <f t="shared" si="1"/>
        <v>0</v>
      </c>
      <c r="AH20" s="86" t="b">
        <f t="shared" si="1"/>
        <v>0</v>
      </c>
      <c r="AI20" s="86" t="b">
        <f t="shared" si="1"/>
        <v>0</v>
      </c>
      <c r="AJ20" s="86" t="b">
        <f t="shared" si="1"/>
        <v>0</v>
      </c>
      <c r="AK20" s="86" t="b">
        <f t="shared" si="1"/>
        <v>0</v>
      </c>
      <c r="AL20" s="4"/>
      <c r="AM20" s="113" t="s">
        <v>14</v>
      </c>
      <c r="AN20" s="113"/>
      <c r="AO20" s="113"/>
      <c r="AP20" s="113"/>
      <c r="AQ20" s="113"/>
      <c r="AR20" s="113"/>
      <c r="AS20" s="113"/>
      <c r="AT20" s="113"/>
      <c r="AU20" s="113"/>
      <c r="AV20" s="113"/>
      <c r="AW20" s="3"/>
    </row>
    <row r="21" spans="1:50" s="2" customFormat="1" ht="15.95" customHeight="1" thickBot="1" x14ac:dyDescent="0.2">
      <c r="A21" s="114" t="s">
        <v>50</v>
      </c>
      <c r="B21" s="115"/>
      <c r="C21" s="115"/>
      <c r="D21" s="115"/>
      <c r="E21" s="115"/>
      <c r="F21" s="115"/>
      <c r="G21" s="115"/>
      <c r="H21" s="115"/>
      <c r="I21" s="11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5.95" customHeight="1" thickTop="1" x14ac:dyDescent="0.15">
      <c r="A22" s="117" t="s">
        <v>35</v>
      </c>
      <c r="B22" s="120" t="s">
        <v>48</v>
      </c>
      <c r="C22" s="121"/>
      <c r="D22" s="121"/>
      <c r="E22" s="121"/>
      <c r="F22" s="121"/>
      <c r="G22" s="122"/>
      <c r="H22" s="126" t="s">
        <v>1</v>
      </c>
      <c r="I22" s="207"/>
      <c r="J22" s="95"/>
      <c r="K22" s="55"/>
      <c r="L22" s="92"/>
      <c r="M22" s="91"/>
      <c r="N22" s="91"/>
      <c r="O22" s="91"/>
      <c r="P22" s="91"/>
      <c r="Q22" s="80"/>
      <c r="R22" s="55"/>
      <c r="S22" s="46"/>
      <c r="T22" s="48"/>
      <c r="U22" s="48"/>
      <c r="V22" s="48"/>
      <c r="W22" s="97"/>
      <c r="X22" s="97"/>
      <c r="Y22" s="55"/>
      <c r="Z22" s="92"/>
      <c r="AA22" s="91"/>
      <c r="AB22" s="92"/>
      <c r="AC22" s="92"/>
      <c r="AD22" s="92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5.95" customHeight="1" x14ac:dyDescent="0.15">
      <c r="A23" s="118"/>
      <c r="B23" s="123"/>
      <c r="C23" s="124"/>
      <c r="D23" s="124"/>
      <c r="E23" s="124"/>
      <c r="F23" s="124"/>
      <c r="G23" s="125"/>
      <c r="H23" s="128" t="s">
        <v>2</v>
      </c>
      <c r="I23" s="208"/>
      <c r="J23" s="96"/>
      <c r="K23" s="40"/>
      <c r="L23" s="94"/>
      <c r="M23" s="93"/>
      <c r="N23" s="93"/>
      <c r="O23" s="93"/>
      <c r="P23" s="93"/>
      <c r="Q23" s="81"/>
      <c r="R23" s="40"/>
      <c r="S23" s="18"/>
      <c r="T23" s="37"/>
      <c r="U23" s="37"/>
      <c r="V23" s="37"/>
      <c r="W23" s="98"/>
      <c r="X23" s="98"/>
      <c r="Y23" s="40"/>
      <c r="Z23" s="94"/>
      <c r="AA23" s="93"/>
      <c r="AB23" s="94"/>
      <c r="AC23" s="94"/>
      <c r="AD23" s="94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30">
        <f>COUNTIF(J22:AK22,"□")</f>
        <v>0</v>
      </c>
      <c r="AR23" s="131"/>
      <c r="AS23" s="15" t="s">
        <v>0</v>
      </c>
      <c r="AT23" s="17"/>
      <c r="AU23" s="17"/>
      <c r="AV23" s="17"/>
      <c r="AW23" s="17"/>
    </row>
    <row r="24" spans="1:50" s="2" customFormat="1" ht="15.95" customHeight="1" thickBot="1" x14ac:dyDescent="0.2">
      <c r="A24" s="118"/>
      <c r="B24" s="132" t="s">
        <v>3</v>
      </c>
      <c r="C24" s="133"/>
      <c r="D24" s="133"/>
      <c r="E24" s="133"/>
      <c r="F24" s="133"/>
      <c r="G24" s="133"/>
      <c r="H24" s="133"/>
      <c r="I24" s="133"/>
      <c r="J24" s="153"/>
      <c r="K24" s="168"/>
      <c r="L24" s="153"/>
      <c r="M24" s="153"/>
      <c r="N24" s="153"/>
      <c r="O24" s="168"/>
      <c r="P24" s="153"/>
      <c r="Q24" s="194"/>
      <c r="R24" s="168"/>
      <c r="S24" s="153"/>
      <c r="T24" s="153"/>
      <c r="U24" s="153"/>
      <c r="V24" s="153"/>
      <c r="W24" s="159"/>
      <c r="X24" s="168"/>
      <c r="Y24" s="168"/>
      <c r="Z24" s="153"/>
      <c r="AA24" s="188"/>
      <c r="AB24" s="153"/>
      <c r="AC24" s="153"/>
      <c r="AD24" s="153"/>
      <c r="AE24" s="209"/>
      <c r="AF24" s="168"/>
      <c r="AG24" s="168"/>
      <c r="AH24" s="153"/>
      <c r="AI24" s="188"/>
      <c r="AJ24" s="153"/>
      <c r="AK24" s="197"/>
      <c r="AL24" s="39"/>
      <c r="AM24" s="60" t="s">
        <v>68</v>
      </c>
      <c r="AN24" s="61"/>
      <c r="AO24" s="61"/>
      <c r="AP24" s="62"/>
      <c r="AQ24" s="174">
        <f>COUNTIF(J22:AK22,"■")</f>
        <v>0</v>
      </c>
      <c r="AR24" s="175"/>
      <c r="AS24" s="27" t="s">
        <v>0</v>
      </c>
      <c r="AT24" s="17"/>
      <c r="AU24" s="17"/>
      <c r="AV24" s="17"/>
      <c r="AW24" s="17"/>
    </row>
    <row r="25" spans="1:50" s="2" customFormat="1" ht="15.95" customHeight="1" thickTop="1" x14ac:dyDescent="0.15">
      <c r="A25" s="118"/>
      <c r="B25" s="135"/>
      <c r="C25" s="136"/>
      <c r="D25" s="136"/>
      <c r="E25" s="136"/>
      <c r="F25" s="136"/>
      <c r="G25" s="136"/>
      <c r="H25" s="136"/>
      <c r="I25" s="136"/>
      <c r="J25" s="154"/>
      <c r="K25" s="169"/>
      <c r="L25" s="154"/>
      <c r="M25" s="154"/>
      <c r="N25" s="154"/>
      <c r="O25" s="169"/>
      <c r="P25" s="154"/>
      <c r="Q25" s="195"/>
      <c r="R25" s="169"/>
      <c r="S25" s="154"/>
      <c r="T25" s="154"/>
      <c r="U25" s="154"/>
      <c r="V25" s="154"/>
      <c r="W25" s="160"/>
      <c r="X25" s="169"/>
      <c r="Y25" s="169"/>
      <c r="Z25" s="154"/>
      <c r="AA25" s="189"/>
      <c r="AB25" s="154"/>
      <c r="AC25" s="154"/>
      <c r="AD25" s="154"/>
      <c r="AE25" s="210"/>
      <c r="AF25" s="169"/>
      <c r="AG25" s="169"/>
      <c r="AH25" s="154"/>
      <c r="AI25" s="189"/>
      <c r="AJ25" s="154"/>
      <c r="AK25" s="198"/>
      <c r="AL25" s="39"/>
      <c r="AM25" s="28" t="s">
        <v>16</v>
      </c>
      <c r="AN25" s="29"/>
      <c r="AO25" s="29"/>
      <c r="AP25" s="30"/>
      <c r="AQ25" s="176">
        <f>SUM(AQ23:AR24)</f>
        <v>0</v>
      </c>
      <c r="AR25" s="177"/>
      <c r="AS25" s="31" t="s">
        <v>10</v>
      </c>
      <c r="AT25" s="178" t="s">
        <v>19</v>
      </c>
      <c r="AU25" s="179"/>
      <c r="AV25" s="180"/>
      <c r="AW25" s="17"/>
    </row>
    <row r="26" spans="1:50" s="2" customFormat="1" ht="15.95" customHeight="1" thickBot="1" x14ac:dyDescent="0.2">
      <c r="A26" s="118"/>
      <c r="B26" s="135"/>
      <c r="C26" s="136"/>
      <c r="D26" s="136"/>
      <c r="E26" s="136"/>
      <c r="F26" s="136"/>
      <c r="G26" s="136"/>
      <c r="H26" s="136"/>
      <c r="I26" s="136"/>
      <c r="J26" s="154"/>
      <c r="K26" s="169"/>
      <c r="L26" s="154"/>
      <c r="M26" s="154"/>
      <c r="N26" s="154"/>
      <c r="O26" s="169"/>
      <c r="P26" s="154"/>
      <c r="Q26" s="195"/>
      <c r="R26" s="169"/>
      <c r="S26" s="154"/>
      <c r="T26" s="154"/>
      <c r="U26" s="154"/>
      <c r="V26" s="154"/>
      <c r="W26" s="160"/>
      <c r="X26" s="169"/>
      <c r="Y26" s="169"/>
      <c r="Z26" s="154"/>
      <c r="AA26" s="189"/>
      <c r="AB26" s="154"/>
      <c r="AC26" s="154"/>
      <c r="AD26" s="154"/>
      <c r="AE26" s="210"/>
      <c r="AF26" s="169"/>
      <c r="AG26" s="169"/>
      <c r="AH26" s="154"/>
      <c r="AI26" s="189"/>
      <c r="AJ26" s="154"/>
      <c r="AK26" s="198"/>
      <c r="AL26" s="39"/>
      <c r="AM26" s="33" t="s">
        <v>15</v>
      </c>
      <c r="AN26" s="34"/>
      <c r="AO26" s="34"/>
      <c r="AP26" s="35"/>
      <c r="AQ26" s="174">
        <f>COUNT(J21:AK21)</f>
        <v>0</v>
      </c>
      <c r="AR26" s="175"/>
      <c r="AS26" s="36" t="s">
        <v>10</v>
      </c>
      <c r="AT26" s="181" t="e">
        <f>(AQ25/AQ26)*100</f>
        <v>#DIV/0!</v>
      </c>
      <c r="AU26" s="182"/>
      <c r="AV26" s="76" t="s">
        <v>20</v>
      </c>
      <c r="AW26" s="17"/>
    </row>
    <row r="27" spans="1:50" s="2" customFormat="1" ht="18" customHeight="1" thickTop="1" x14ac:dyDescent="0.15">
      <c r="A27" s="118"/>
      <c r="B27" s="135"/>
      <c r="C27" s="136"/>
      <c r="D27" s="136"/>
      <c r="E27" s="136"/>
      <c r="F27" s="136"/>
      <c r="G27" s="136"/>
      <c r="H27" s="136"/>
      <c r="I27" s="136"/>
      <c r="J27" s="154"/>
      <c r="K27" s="169"/>
      <c r="L27" s="154"/>
      <c r="M27" s="154"/>
      <c r="N27" s="154"/>
      <c r="O27" s="169"/>
      <c r="P27" s="154"/>
      <c r="Q27" s="195"/>
      <c r="R27" s="169"/>
      <c r="S27" s="154"/>
      <c r="T27" s="154"/>
      <c r="U27" s="154"/>
      <c r="V27" s="154"/>
      <c r="W27" s="160"/>
      <c r="X27" s="169"/>
      <c r="Y27" s="169"/>
      <c r="Z27" s="154"/>
      <c r="AA27" s="189"/>
      <c r="AB27" s="154"/>
      <c r="AC27" s="154"/>
      <c r="AD27" s="154"/>
      <c r="AE27" s="210"/>
      <c r="AF27" s="169"/>
      <c r="AG27" s="169"/>
      <c r="AH27" s="154"/>
      <c r="AI27" s="189"/>
      <c r="AJ27" s="154"/>
      <c r="AK27" s="198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5.95" customHeight="1" x14ac:dyDescent="0.15">
      <c r="A28" s="118"/>
      <c r="B28" s="135"/>
      <c r="C28" s="136"/>
      <c r="D28" s="136"/>
      <c r="E28" s="136"/>
      <c r="F28" s="136"/>
      <c r="G28" s="136"/>
      <c r="H28" s="136"/>
      <c r="I28" s="136"/>
      <c r="J28" s="154"/>
      <c r="K28" s="169"/>
      <c r="L28" s="154"/>
      <c r="M28" s="154"/>
      <c r="N28" s="154"/>
      <c r="O28" s="169"/>
      <c r="P28" s="154"/>
      <c r="Q28" s="195"/>
      <c r="R28" s="169"/>
      <c r="S28" s="154"/>
      <c r="T28" s="154"/>
      <c r="U28" s="154"/>
      <c r="V28" s="154"/>
      <c r="W28" s="160"/>
      <c r="X28" s="169"/>
      <c r="Y28" s="169"/>
      <c r="Z28" s="154"/>
      <c r="AA28" s="189"/>
      <c r="AB28" s="154"/>
      <c r="AC28" s="154"/>
      <c r="AD28" s="154"/>
      <c r="AE28" s="210"/>
      <c r="AF28" s="169"/>
      <c r="AG28" s="169"/>
      <c r="AH28" s="154"/>
      <c r="AI28" s="189"/>
      <c r="AJ28" s="154"/>
      <c r="AK28" s="198"/>
      <c r="AL28" s="39"/>
      <c r="AM28" s="12" t="s">
        <v>67</v>
      </c>
      <c r="AN28" s="13"/>
      <c r="AO28" s="13"/>
      <c r="AP28" s="14"/>
      <c r="AQ28" s="130">
        <f>COUNTIF(J23:AK23,"□")</f>
        <v>0</v>
      </c>
      <c r="AR28" s="131"/>
      <c r="AS28" s="15" t="s">
        <v>0</v>
      </c>
      <c r="AT28" s="17"/>
      <c r="AU28" s="17"/>
      <c r="AV28" s="17"/>
      <c r="AW28" s="17"/>
    </row>
    <row r="29" spans="1:50" ht="15.95" customHeight="1" thickBot="1" x14ac:dyDescent="0.2">
      <c r="A29" s="118"/>
      <c r="B29" s="135"/>
      <c r="C29" s="136"/>
      <c r="D29" s="136"/>
      <c r="E29" s="136"/>
      <c r="F29" s="136"/>
      <c r="G29" s="136"/>
      <c r="H29" s="136"/>
      <c r="I29" s="136"/>
      <c r="J29" s="154"/>
      <c r="K29" s="169"/>
      <c r="L29" s="154"/>
      <c r="M29" s="154"/>
      <c r="N29" s="154"/>
      <c r="O29" s="169"/>
      <c r="P29" s="154"/>
      <c r="Q29" s="195"/>
      <c r="R29" s="169"/>
      <c r="S29" s="154"/>
      <c r="T29" s="154"/>
      <c r="U29" s="154"/>
      <c r="V29" s="154"/>
      <c r="W29" s="160"/>
      <c r="X29" s="169"/>
      <c r="Y29" s="169"/>
      <c r="Z29" s="154"/>
      <c r="AA29" s="189"/>
      <c r="AB29" s="154"/>
      <c r="AC29" s="154"/>
      <c r="AD29" s="154"/>
      <c r="AE29" s="210"/>
      <c r="AF29" s="169"/>
      <c r="AG29" s="169"/>
      <c r="AH29" s="154"/>
      <c r="AI29" s="189"/>
      <c r="AJ29" s="154"/>
      <c r="AK29" s="198"/>
      <c r="AL29" s="39"/>
      <c r="AM29" s="24" t="s">
        <v>68</v>
      </c>
      <c r="AN29" s="25"/>
      <c r="AO29" s="25"/>
      <c r="AP29" s="26"/>
      <c r="AQ29" s="174">
        <f>COUNTIF(J23:AK23,"■")</f>
        <v>0</v>
      </c>
      <c r="AR29" s="175"/>
      <c r="AS29" s="27" t="s">
        <v>0</v>
      </c>
      <c r="AT29" s="17"/>
      <c r="AU29" s="17"/>
      <c r="AV29" s="17"/>
      <c r="AW29" s="17"/>
    </row>
    <row r="30" spans="1:50" ht="15.95" customHeight="1" thickTop="1" x14ac:dyDescent="0.15">
      <c r="A30" s="118"/>
      <c r="B30" s="135"/>
      <c r="C30" s="136"/>
      <c r="D30" s="136"/>
      <c r="E30" s="136"/>
      <c r="F30" s="136"/>
      <c r="G30" s="136"/>
      <c r="H30" s="136"/>
      <c r="I30" s="136"/>
      <c r="J30" s="154"/>
      <c r="K30" s="169"/>
      <c r="L30" s="154"/>
      <c r="M30" s="154"/>
      <c r="N30" s="154"/>
      <c r="O30" s="169"/>
      <c r="P30" s="154"/>
      <c r="Q30" s="195"/>
      <c r="R30" s="169"/>
      <c r="S30" s="154"/>
      <c r="T30" s="154"/>
      <c r="U30" s="154"/>
      <c r="V30" s="154"/>
      <c r="W30" s="160"/>
      <c r="X30" s="169"/>
      <c r="Y30" s="169"/>
      <c r="Z30" s="154"/>
      <c r="AA30" s="189"/>
      <c r="AB30" s="154"/>
      <c r="AC30" s="154"/>
      <c r="AD30" s="154"/>
      <c r="AE30" s="210"/>
      <c r="AF30" s="169"/>
      <c r="AG30" s="169"/>
      <c r="AH30" s="154"/>
      <c r="AI30" s="189"/>
      <c r="AJ30" s="154"/>
      <c r="AK30" s="198"/>
      <c r="AL30" s="39"/>
      <c r="AM30" s="28" t="s">
        <v>16</v>
      </c>
      <c r="AN30" s="29"/>
      <c r="AO30" s="29"/>
      <c r="AP30" s="30"/>
      <c r="AQ30" s="176">
        <f>SUM(AQ28:AR29)</f>
        <v>0</v>
      </c>
      <c r="AR30" s="177"/>
      <c r="AS30" s="31" t="s">
        <v>10</v>
      </c>
      <c r="AT30" s="183" t="s">
        <v>19</v>
      </c>
      <c r="AU30" s="184"/>
      <c r="AV30" s="185"/>
      <c r="AW30" s="17"/>
    </row>
    <row r="31" spans="1:50" ht="15.95" customHeight="1" thickBot="1" x14ac:dyDescent="0.2">
      <c r="A31" s="119"/>
      <c r="B31" s="138"/>
      <c r="C31" s="139"/>
      <c r="D31" s="139"/>
      <c r="E31" s="139"/>
      <c r="F31" s="139"/>
      <c r="G31" s="139"/>
      <c r="H31" s="139"/>
      <c r="I31" s="139"/>
      <c r="J31" s="155"/>
      <c r="K31" s="170"/>
      <c r="L31" s="155"/>
      <c r="M31" s="155"/>
      <c r="N31" s="155"/>
      <c r="O31" s="170"/>
      <c r="P31" s="155"/>
      <c r="Q31" s="196"/>
      <c r="R31" s="170"/>
      <c r="S31" s="155"/>
      <c r="T31" s="155"/>
      <c r="U31" s="155"/>
      <c r="V31" s="155"/>
      <c r="W31" s="161"/>
      <c r="X31" s="170"/>
      <c r="Y31" s="170"/>
      <c r="Z31" s="155"/>
      <c r="AA31" s="190"/>
      <c r="AB31" s="155"/>
      <c r="AC31" s="155"/>
      <c r="AD31" s="155"/>
      <c r="AE31" s="211"/>
      <c r="AF31" s="170"/>
      <c r="AG31" s="170"/>
      <c r="AH31" s="155"/>
      <c r="AI31" s="190"/>
      <c r="AJ31" s="155"/>
      <c r="AK31" s="199"/>
      <c r="AL31" s="39"/>
      <c r="AM31" s="33" t="s">
        <v>15</v>
      </c>
      <c r="AN31" s="34"/>
      <c r="AO31" s="34"/>
      <c r="AP31" s="35"/>
      <c r="AQ31" s="174">
        <f>COUNT(J21:AK21)</f>
        <v>0</v>
      </c>
      <c r="AR31" s="175"/>
      <c r="AS31" s="36" t="s">
        <v>10</v>
      </c>
      <c r="AT31" s="186" t="e">
        <f>(AQ30/AQ31)*100</f>
        <v>#DIV/0!</v>
      </c>
      <c r="AU31" s="187"/>
      <c r="AV31" s="77" t="s">
        <v>20</v>
      </c>
      <c r="AW31" s="17"/>
    </row>
    <row r="32" spans="1:50" ht="15.95" customHeight="1" thickTop="1" x14ac:dyDescent="0.1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5.95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09"/>
      <c r="J33" s="89"/>
      <c r="K33" s="9" t="s">
        <v>8</v>
      </c>
      <c r="L33" s="111">
        <f>L5+8</f>
        <v>57</v>
      </c>
      <c r="M33" s="111"/>
      <c r="N33" s="111"/>
      <c r="O33" s="9" t="s">
        <v>9</v>
      </c>
      <c r="P33" s="58"/>
      <c r="Q33" s="9"/>
      <c r="R33" s="9" t="s">
        <v>8</v>
      </c>
      <c r="S33" s="111">
        <f>L5+9</f>
        <v>58</v>
      </c>
      <c r="T33" s="111"/>
      <c r="U33" s="111"/>
      <c r="V33" s="9" t="s">
        <v>9</v>
      </c>
      <c r="W33" s="9"/>
      <c r="X33" s="89"/>
      <c r="Y33" s="9" t="s">
        <v>8</v>
      </c>
      <c r="Z33" s="111">
        <f>L5+10</f>
        <v>59</v>
      </c>
      <c r="AA33" s="111"/>
      <c r="AB33" s="111"/>
      <c r="AC33" s="9" t="s">
        <v>9</v>
      </c>
      <c r="AD33" s="58"/>
      <c r="AE33" s="9"/>
      <c r="AF33" s="9" t="s">
        <v>8</v>
      </c>
      <c r="AG33" s="111">
        <f>L5+11</f>
        <v>60</v>
      </c>
      <c r="AH33" s="111"/>
      <c r="AI33" s="111"/>
      <c r="AJ33" s="9" t="s">
        <v>9</v>
      </c>
      <c r="AK33" s="58"/>
      <c r="AL33" s="4"/>
      <c r="AM33" s="23" t="s">
        <v>11</v>
      </c>
      <c r="AN33" s="113">
        <f>L33</f>
        <v>57</v>
      </c>
      <c r="AO33" s="113"/>
      <c r="AP33" s="70" t="s">
        <v>12</v>
      </c>
      <c r="AQ33" s="11" t="s">
        <v>13</v>
      </c>
      <c r="AR33" s="23" t="s">
        <v>11</v>
      </c>
      <c r="AS33" s="113">
        <f>AG33</f>
        <v>60</v>
      </c>
      <c r="AT33" s="113"/>
      <c r="AU33" s="10" t="s">
        <v>12</v>
      </c>
      <c r="AV33" s="10"/>
      <c r="AW33" s="3"/>
    </row>
    <row r="34" spans="1:53" ht="15.95" customHeight="1" x14ac:dyDescent="0.15">
      <c r="A34" s="108" t="s">
        <v>49</v>
      </c>
      <c r="B34" s="109"/>
      <c r="C34" s="109"/>
      <c r="D34" s="109"/>
      <c r="E34" s="109"/>
      <c r="F34" s="109"/>
      <c r="G34" s="109"/>
      <c r="H34" s="109"/>
      <c r="I34" s="109"/>
      <c r="J34" s="90" t="b">
        <f>IF(AK20="月","火",IF(AK20="火","水",IF(AK20="水","木",IF(AK20="木","金",IF(AK20="金","土",IF(AK20="土","日",IF(AK20="日","月")))))))</f>
        <v>0</v>
      </c>
      <c r="K34" s="86" t="b">
        <f>IF(J34="月","火",IF(J34="火","水",IF(J34="水","木",IF(J34="木","金",IF(J34="金","土",IF(J34="土","日",IF(J34="日","月")))))))</f>
        <v>0</v>
      </c>
      <c r="L34" s="86" t="b">
        <f t="shared" ref="L34:AK34" si="2">IF(K34="月","火",IF(K34="火","水",IF(K34="水","木",IF(K34="木","金",IF(K34="金","土",IF(K34="土","日",IF(K34="日","月")))))))</f>
        <v>0</v>
      </c>
      <c r="M34" s="86" t="b">
        <f t="shared" si="2"/>
        <v>0</v>
      </c>
      <c r="N34" s="86" t="b">
        <f t="shared" si="2"/>
        <v>0</v>
      </c>
      <c r="O34" s="86" t="b">
        <f t="shared" si="2"/>
        <v>0</v>
      </c>
      <c r="P34" s="86" t="b">
        <f t="shared" si="2"/>
        <v>0</v>
      </c>
      <c r="Q34" s="86" t="b">
        <f t="shared" si="2"/>
        <v>0</v>
      </c>
      <c r="R34" s="86" t="b">
        <f t="shared" si="2"/>
        <v>0</v>
      </c>
      <c r="S34" s="86" t="b">
        <f t="shared" si="2"/>
        <v>0</v>
      </c>
      <c r="T34" s="86" t="b">
        <f t="shared" si="2"/>
        <v>0</v>
      </c>
      <c r="U34" s="86" t="b">
        <f t="shared" si="2"/>
        <v>0</v>
      </c>
      <c r="V34" s="86" t="b">
        <f t="shared" si="2"/>
        <v>0</v>
      </c>
      <c r="W34" s="87" t="b">
        <f t="shared" si="2"/>
        <v>0</v>
      </c>
      <c r="X34" s="90" t="b">
        <f t="shared" si="2"/>
        <v>0</v>
      </c>
      <c r="Y34" s="86" t="b">
        <f t="shared" si="2"/>
        <v>0</v>
      </c>
      <c r="Z34" s="86" t="b">
        <f t="shared" si="2"/>
        <v>0</v>
      </c>
      <c r="AA34" s="86" t="b">
        <f t="shared" si="2"/>
        <v>0</v>
      </c>
      <c r="AB34" s="86" t="b">
        <f t="shared" si="2"/>
        <v>0</v>
      </c>
      <c r="AC34" s="86" t="b">
        <f t="shared" si="2"/>
        <v>0</v>
      </c>
      <c r="AD34" s="86" t="b">
        <f t="shared" si="2"/>
        <v>0</v>
      </c>
      <c r="AE34" s="86" t="b">
        <f t="shared" si="2"/>
        <v>0</v>
      </c>
      <c r="AF34" s="86" t="b">
        <f t="shared" si="2"/>
        <v>0</v>
      </c>
      <c r="AG34" s="86" t="b">
        <f t="shared" si="2"/>
        <v>0</v>
      </c>
      <c r="AH34" s="86" t="b">
        <f t="shared" si="2"/>
        <v>0</v>
      </c>
      <c r="AI34" s="86" t="b">
        <f t="shared" si="2"/>
        <v>0</v>
      </c>
      <c r="AJ34" s="86" t="b">
        <f t="shared" si="2"/>
        <v>0</v>
      </c>
      <c r="AK34" s="86" t="b">
        <f t="shared" si="2"/>
        <v>0</v>
      </c>
      <c r="AL34" s="4"/>
      <c r="AM34" s="113" t="s">
        <v>14</v>
      </c>
      <c r="AN34" s="113"/>
      <c r="AO34" s="113"/>
      <c r="AP34" s="113"/>
      <c r="AQ34" s="113"/>
      <c r="AR34" s="113"/>
      <c r="AS34" s="113"/>
      <c r="AT34" s="113"/>
      <c r="AU34" s="113"/>
      <c r="AV34" s="113"/>
      <c r="AW34" s="3"/>
    </row>
    <row r="35" spans="1:53" s="2" customFormat="1" ht="15.95" customHeight="1" thickBot="1" x14ac:dyDescent="0.2">
      <c r="A35" s="114" t="s">
        <v>50</v>
      </c>
      <c r="B35" s="115"/>
      <c r="C35" s="115"/>
      <c r="D35" s="115"/>
      <c r="E35" s="115"/>
      <c r="F35" s="115"/>
      <c r="G35" s="115"/>
      <c r="H35" s="115"/>
      <c r="I35" s="11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5.95" customHeight="1" thickTop="1" x14ac:dyDescent="0.15">
      <c r="A36" s="117" t="s">
        <v>35</v>
      </c>
      <c r="B36" s="120" t="s">
        <v>48</v>
      </c>
      <c r="C36" s="121"/>
      <c r="D36" s="121"/>
      <c r="E36" s="121"/>
      <c r="F36" s="121"/>
      <c r="G36" s="122"/>
      <c r="H36" s="126" t="s">
        <v>1</v>
      </c>
      <c r="I36" s="207"/>
      <c r="J36" s="95"/>
      <c r="K36" s="55"/>
      <c r="L36" s="92"/>
      <c r="M36" s="91"/>
      <c r="N36" s="91"/>
      <c r="O36" s="91"/>
      <c r="P36" s="91"/>
      <c r="Q36" s="80"/>
      <c r="R36" s="55"/>
      <c r="S36" s="46"/>
      <c r="T36" s="48"/>
      <c r="U36" s="48"/>
      <c r="V36" s="48"/>
      <c r="W36" s="97"/>
      <c r="X36" s="97"/>
      <c r="Y36" s="55"/>
      <c r="Z36" s="92"/>
      <c r="AA36" s="91"/>
      <c r="AB36" s="92"/>
      <c r="AC36" s="92"/>
      <c r="AD36" s="92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5.95" customHeight="1" x14ac:dyDescent="0.15">
      <c r="A37" s="118"/>
      <c r="B37" s="123"/>
      <c r="C37" s="124"/>
      <c r="D37" s="124"/>
      <c r="E37" s="124"/>
      <c r="F37" s="124"/>
      <c r="G37" s="125"/>
      <c r="H37" s="128" t="s">
        <v>2</v>
      </c>
      <c r="I37" s="208"/>
      <c r="J37" s="96"/>
      <c r="K37" s="40"/>
      <c r="L37" s="94"/>
      <c r="M37" s="93"/>
      <c r="N37" s="93"/>
      <c r="O37" s="93"/>
      <c r="P37" s="93"/>
      <c r="Q37" s="81"/>
      <c r="R37" s="40"/>
      <c r="S37" s="18"/>
      <c r="T37" s="37"/>
      <c r="U37" s="37"/>
      <c r="V37" s="37"/>
      <c r="W37" s="98"/>
      <c r="X37" s="98"/>
      <c r="Y37" s="40"/>
      <c r="Z37" s="94"/>
      <c r="AA37" s="93"/>
      <c r="AB37" s="94"/>
      <c r="AC37" s="94"/>
      <c r="AD37" s="94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30">
        <f>COUNTIF(J36:W36,"□")</f>
        <v>0</v>
      </c>
      <c r="AR37" s="131"/>
      <c r="AS37" s="15" t="s">
        <v>0</v>
      </c>
      <c r="AT37" s="17"/>
      <c r="AU37" s="17"/>
      <c r="AV37" s="17"/>
      <c r="AW37" s="17"/>
    </row>
    <row r="38" spans="1:53" ht="15.95" customHeight="1" thickBot="1" x14ac:dyDescent="0.2">
      <c r="A38" s="118"/>
      <c r="B38" s="132" t="s">
        <v>3</v>
      </c>
      <c r="C38" s="133"/>
      <c r="D38" s="133"/>
      <c r="E38" s="133"/>
      <c r="F38" s="133"/>
      <c r="G38" s="133"/>
      <c r="H38" s="133"/>
      <c r="I38" s="133"/>
      <c r="J38" s="153"/>
      <c r="K38" s="165"/>
      <c r="L38" s="153"/>
      <c r="M38" s="153"/>
      <c r="N38" s="153"/>
      <c r="O38" s="153"/>
      <c r="P38" s="153"/>
      <c r="Q38" s="191"/>
      <c r="R38" s="153"/>
      <c r="S38" s="153"/>
      <c r="T38" s="168"/>
      <c r="U38" s="168"/>
      <c r="V38" s="168"/>
      <c r="W38" s="159"/>
      <c r="X38" s="153"/>
      <c r="Y38" s="153"/>
      <c r="Z38" s="153"/>
      <c r="AA38" s="156"/>
      <c r="AB38" s="144"/>
      <c r="AC38" s="147"/>
      <c r="AD38" s="153"/>
      <c r="AE38" s="212"/>
      <c r="AF38" s="165"/>
      <c r="AG38" s="153"/>
      <c r="AH38" s="153"/>
      <c r="AI38" s="153"/>
      <c r="AJ38" s="153"/>
      <c r="AK38" s="153"/>
      <c r="AL38" s="39"/>
      <c r="AM38" s="60" t="s">
        <v>68</v>
      </c>
      <c r="AN38" s="61"/>
      <c r="AO38" s="61"/>
      <c r="AP38" s="62"/>
      <c r="AQ38" s="174">
        <f>COUNTIF(J36:AK36,"■")</f>
        <v>0</v>
      </c>
      <c r="AR38" s="175"/>
      <c r="AS38" s="27" t="s">
        <v>0</v>
      </c>
      <c r="AT38" s="17"/>
      <c r="AU38" s="17"/>
      <c r="AV38" s="17"/>
      <c r="AW38" s="17"/>
    </row>
    <row r="39" spans="1:53" ht="15.95" customHeight="1" thickTop="1" x14ac:dyDescent="0.15">
      <c r="A39" s="118"/>
      <c r="B39" s="135"/>
      <c r="C39" s="136"/>
      <c r="D39" s="136"/>
      <c r="E39" s="136"/>
      <c r="F39" s="136"/>
      <c r="G39" s="136"/>
      <c r="H39" s="136"/>
      <c r="I39" s="136"/>
      <c r="J39" s="154"/>
      <c r="K39" s="166"/>
      <c r="L39" s="154"/>
      <c r="M39" s="154"/>
      <c r="N39" s="154"/>
      <c r="O39" s="154"/>
      <c r="P39" s="154"/>
      <c r="Q39" s="192"/>
      <c r="R39" s="154"/>
      <c r="S39" s="154"/>
      <c r="T39" s="169"/>
      <c r="U39" s="169"/>
      <c r="V39" s="169"/>
      <c r="W39" s="160"/>
      <c r="X39" s="154"/>
      <c r="Y39" s="154"/>
      <c r="Z39" s="154"/>
      <c r="AA39" s="157"/>
      <c r="AB39" s="145"/>
      <c r="AC39" s="148"/>
      <c r="AD39" s="154"/>
      <c r="AE39" s="213"/>
      <c r="AF39" s="166"/>
      <c r="AG39" s="154"/>
      <c r="AH39" s="154"/>
      <c r="AI39" s="154"/>
      <c r="AJ39" s="154"/>
      <c r="AK39" s="154"/>
      <c r="AL39" s="39"/>
      <c r="AM39" s="28" t="s">
        <v>16</v>
      </c>
      <c r="AN39" s="29"/>
      <c r="AO39" s="29"/>
      <c r="AP39" s="30"/>
      <c r="AQ39" s="176">
        <f>SUM(AQ37:AR38)</f>
        <v>0</v>
      </c>
      <c r="AR39" s="177"/>
      <c r="AS39" s="31" t="s">
        <v>10</v>
      </c>
      <c r="AT39" s="178" t="s">
        <v>19</v>
      </c>
      <c r="AU39" s="179"/>
      <c r="AV39" s="180"/>
      <c r="AW39" s="17"/>
      <c r="AX39" s="7" t="s">
        <v>34</v>
      </c>
    </row>
    <row r="40" spans="1:53" ht="15.95" customHeight="1" thickBot="1" x14ac:dyDescent="0.2">
      <c r="A40" s="118"/>
      <c r="B40" s="135"/>
      <c r="C40" s="136"/>
      <c r="D40" s="136"/>
      <c r="E40" s="136"/>
      <c r="F40" s="136"/>
      <c r="G40" s="136"/>
      <c r="H40" s="136"/>
      <c r="I40" s="136"/>
      <c r="J40" s="154"/>
      <c r="K40" s="166"/>
      <c r="L40" s="154"/>
      <c r="M40" s="154"/>
      <c r="N40" s="154"/>
      <c r="O40" s="154"/>
      <c r="P40" s="154"/>
      <c r="Q40" s="192"/>
      <c r="R40" s="154"/>
      <c r="S40" s="154"/>
      <c r="T40" s="169"/>
      <c r="U40" s="169"/>
      <c r="V40" s="169"/>
      <c r="W40" s="160"/>
      <c r="X40" s="154"/>
      <c r="Y40" s="154"/>
      <c r="Z40" s="154"/>
      <c r="AA40" s="157"/>
      <c r="AB40" s="145"/>
      <c r="AC40" s="148"/>
      <c r="AD40" s="154"/>
      <c r="AE40" s="213"/>
      <c r="AF40" s="166"/>
      <c r="AG40" s="154"/>
      <c r="AH40" s="154"/>
      <c r="AI40" s="154"/>
      <c r="AJ40" s="154"/>
      <c r="AK40" s="154"/>
      <c r="AL40" s="39"/>
      <c r="AM40" s="33" t="s">
        <v>15</v>
      </c>
      <c r="AN40" s="34"/>
      <c r="AO40" s="34"/>
      <c r="AP40" s="35"/>
      <c r="AQ40" s="174">
        <f>COUNT(J35:AK35)</f>
        <v>0</v>
      </c>
      <c r="AR40" s="175"/>
      <c r="AS40" s="36" t="s">
        <v>10</v>
      </c>
      <c r="AT40" s="181" t="e">
        <f>(AQ39/AQ40)*100</f>
        <v>#DIV/0!</v>
      </c>
      <c r="AU40" s="182"/>
      <c r="AV40" s="76" t="s">
        <v>20</v>
      </c>
      <c r="AW40" s="17"/>
      <c r="AX40" s="5" t="s">
        <v>29</v>
      </c>
    </row>
    <row r="41" spans="1:53" ht="15.95" customHeight="1" thickTop="1" x14ac:dyDescent="0.15">
      <c r="A41" s="118"/>
      <c r="B41" s="135"/>
      <c r="C41" s="136"/>
      <c r="D41" s="136"/>
      <c r="E41" s="136"/>
      <c r="F41" s="136"/>
      <c r="G41" s="136"/>
      <c r="H41" s="136"/>
      <c r="I41" s="136"/>
      <c r="J41" s="154"/>
      <c r="K41" s="166"/>
      <c r="L41" s="154"/>
      <c r="M41" s="154"/>
      <c r="N41" s="154"/>
      <c r="O41" s="154"/>
      <c r="P41" s="154"/>
      <c r="Q41" s="192"/>
      <c r="R41" s="154"/>
      <c r="S41" s="154"/>
      <c r="T41" s="169"/>
      <c r="U41" s="169"/>
      <c r="V41" s="169"/>
      <c r="W41" s="160"/>
      <c r="X41" s="154"/>
      <c r="Y41" s="154"/>
      <c r="Z41" s="154"/>
      <c r="AA41" s="157"/>
      <c r="AB41" s="145"/>
      <c r="AC41" s="148"/>
      <c r="AD41" s="154"/>
      <c r="AE41" s="213"/>
      <c r="AF41" s="166"/>
      <c r="AG41" s="154"/>
      <c r="AH41" s="154"/>
      <c r="AI41" s="154"/>
      <c r="AJ41" s="154"/>
      <c r="AK41" s="154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5.95" customHeight="1" x14ac:dyDescent="0.15">
      <c r="A42" s="118"/>
      <c r="B42" s="135"/>
      <c r="C42" s="136"/>
      <c r="D42" s="136"/>
      <c r="E42" s="136"/>
      <c r="F42" s="136"/>
      <c r="G42" s="136"/>
      <c r="H42" s="136"/>
      <c r="I42" s="136"/>
      <c r="J42" s="154"/>
      <c r="K42" s="166"/>
      <c r="L42" s="154"/>
      <c r="M42" s="154"/>
      <c r="N42" s="154"/>
      <c r="O42" s="154"/>
      <c r="P42" s="154"/>
      <c r="Q42" s="192"/>
      <c r="R42" s="154"/>
      <c r="S42" s="154"/>
      <c r="T42" s="169"/>
      <c r="U42" s="169"/>
      <c r="V42" s="169"/>
      <c r="W42" s="160"/>
      <c r="X42" s="154"/>
      <c r="Y42" s="154"/>
      <c r="Z42" s="154"/>
      <c r="AA42" s="157"/>
      <c r="AB42" s="145"/>
      <c r="AC42" s="148"/>
      <c r="AD42" s="154"/>
      <c r="AE42" s="213"/>
      <c r="AF42" s="166"/>
      <c r="AG42" s="154"/>
      <c r="AH42" s="154"/>
      <c r="AI42" s="154"/>
      <c r="AJ42" s="154"/>
      <c r="AK42" s="154"/>
      <c r="AL42" s="39"/>
      <c r="AM42" s="12" t="s">
        <v>67</v>
      </c>
      <c r="AN42" s="13"/>
      <c r="AO42" s="13"/>
      <c r="AP42" s="14"/>
      <c r="AQ42" s="130">
        <f>COUNTIF(J37:P37,"□")</f>
        <v>0</v>
      </c>
      <c r="AR42" s="131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5.95" customHeight="1" thickBot="1" x14ac:dyDescent="0.2">
      <c r="A43" s="118"/>
      <c r="B43" s="135"/>
      <c r="C43" s="136"/>
      <c r="D43" s="136"/>
      <c r="E43" s="136"/>
      <c r="F43" s="136"/>
      <c r="G43" s="136"/>
      <c r="H43" s="136"/>
      <c r="I43" s="136"/>
      <c r="J43" s="154"/>
      <c r="K43" s="166"/>
      <c r="L43" s="154"/>
      <c r="M43" s="154"/>
      <c r="N43" s="154"/>
      <c r="O43" s="154"/>
      <c r="P43" s="154"/>
      <c r="Q43" s="192"/>
      <c r="R43" s="154"/>
      <c r="S43" s="154"/>
      <c r="T43" s="169"/>
      <c r="U43" s="169"/>
      <c r="V43" s="169"/>
      <c r="W43" s="160"/>
      <c r="X43" s="154"/>
      <c r="Y43" s="154"/>
      <c r="Z43" s="154"/>
      <c r="AA43" s="157"/>
      <c r="AB43" s="145"/>
      <c r="AC43" s="148"/>
      <c r="AD43" s="154"/>
      <c r="AE43" s="213"/>
      <c r="AF43" s="166"/>
      <c r="AG43" s="154"/>
      <c r="AH43" s="154"/>
      <c r="AI43" s="154"/>
      <c r="AJ43" s="154"/>
      <c r="AK43" s="154"/>
      <c r="AL43" s="39"/>
      <c r="AM43" s="24" t="s">
        <v>68</v>
      </c>
      <c r="AN43" s="25"/>
      <c r="AO43" s="25"/>
      <c r="AP43" s="26"/>
      <c r="AQ43" s="174">
        <f>COUNTIF(J37:AK37,"■")</f>
        <v>0</v>
      </c>
      <c r="AR43" s="175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5.95" customHeight="1" thickTop="1" x14ac:dyDescent="0.15">
      <c r="A44" s="118"/>
      <c r="B44" s="135"/>
      <c r="C44" s="136"/>
      <c r="D44" s="136"/>
      <c r="E44" s="136"/>
      <c r="F44" s="136"/>
      <c r="G44" s="136"/>
      <c r="H44" s="136"/>
      <c r="I44" s="136"/>
      <c r="J44" s="154"/>
      <c r="K44" s="166"/>
      <c r="L44" s="154"/>
      <c r="M44" s="154"/>
      <c r="N44" s="154"/>
      <c r="O44" s="154"/>
      <c r="P44" s="154"/>
      <c r="Q44" s="192"/>
      <c r="R44" s="154"/>
      <c r="S44" s="154"/>
      <c r="T44" s="169"/>
      <c r="U44" s="169"/>
      <c r="V44" s="169"/>
      <c r="W44" s="160"/>
      <c r="X44" s="154"/>
      <c r="Y44" s="154"/>
      <c r="Z44" s="154"/>
      <c r="AA44" s="157"/>
      <c r="AB44" s="145"/>
      <c r="AC44" s="148"/>
      <c r="AD44" s="154"/>
      <c r="AE44" s="213"/>
      <c r="AF44" s="166"/>
      <c r="AG44" s="154"/>
      <c r="AH44" s="154"/>
      <c r="AI44" s="154"/>
      <c r="AJ44" s="154"/>
      <c r="AK44" s="154"/>
      <c r="AL44" s="39"/>
      <c r="AM44" s="28" t="s">
        <v>16</v>
      </c>
      <c r="AN44" s="29"/>
      <c r="AO44" s="29"/>
      <c r="AP44" s="30"/>
      <c r="AQ44" s="176">
        <f>SUM(AQ42:AR43)</f>
        <v>0</v>
      </c>
      <c r="AR44" s="177"/>
      <c r="AS44" s="31" t="s">
        <v>10</v>
      </c>
      <c r="AT44" s="183" t="s">
        <v>19</v>
      </c>
      <c r="AU44" s="184"/>
      <c r="AV44" s="185"/>
      <c r="AW44" s="17"/>
      <c r="AX44" s="7" t="s">
        <v>30</v>
      </c>
      <c r="AY44" s="17"/>
      <c r="AZ44" s="17"/>
      <c r="BA44" s="17"/>
    </row>
    <row r="45" spans="1:53" ht="15.95" customHeight="1" thickBot="1" x14ac:dyDescent="0.2">
      <c r="A45" s="119"/>
      <c r="B45" s="138"/>
      <c r="C45" s="139"/>
      <c r="D45" s="139"/>
      <c r="E45" s="139"/>
      <c r="F45" s="139"/>
      <c r="G45" s="139"/>
      <c r="H45" s="139"/>
      <c r="I45" s="139"/>
      <c r="J45" s="155"/>
      <c r="K45" s="167"/>
      <c r="L45" s="155"/>
      <c r="M45" s="155"/>
      <c r="N45" s="155"/>
      <c r="O45" s="155"/>
      <c r="P45" s="155"/>
      <c r="Q45" s="193"/>
      <c r="R45" s="155"/>
      <c r="S45" s="155"/>
      <c r="T45" s="170"/>
      <c r="U45" s="170"/>
      <c r="V45" s="170"/>
      <c r="W45" s="161"/>
      <c r="X45" s="155"/>
      <c r="Y45" s="155"/>
      <c r="Z45" s="155"/>
      <c r="AA45" s="158"/>
      <c r="AB45" s="146"/>
      <c r="AC45" s="149"/>
      <c r="AD45" s="155"/>
      <c r="AE45" s="214"/>
      <c r="AF45" s="167"/>
      <c r="AG45" s="155"/>
      <c r="AH45" s="155"/>
      <c r="AI45" s="155"/>
      <c r="AJ45" s="155"/>
      <c r="AK45" s="155"/>
      <c r="AL45" s="39"/>
      <c r="AM45" s="33" t="s">
        <v>15</v>
      </c>
      <c r="AN45" s="34"/>
      <c r="AO45" s="34"/>
      <c r="AP45" s="35"/>
      <c r="AQ45" s="174">
        <f>COUNT(J35:AK35)</f>
        <v>0</v>
      </c>
      <c r="AR45" s="175"/>
      <c r="AS45" s="36" t="s">
        <v>10</v>
      </c>
      <c r="AT45" s="186" t="e">
        <f>(AQ44/AQ45)*100</f>
        <v>#DIV/0!</v>
      </c>
      <c r="AU45" s="187"/>
      <c r="AV45" s="77" t="s">
        <v>20</v>
      </c>
      <c r="AW45" s="17"/>
      <c r="AX45" s="16" t="s">
        <v>33</v>
      </c>
      <c r="AY45" s="16"/>
      <c r="AZ45" s="16"/>
      <c r="BA45" s="7"/>
    </row>
    <row r="46" spans="1:53" ht="15.95" customHeight="1" thickTop="1" x14ac:dyDescent="0.15">
      <c r="A46" s="203" t="s">
        <v>45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A46:AK46"/>
    <mergeCell ref="A35:I35"/>
    <mergeCell ref="A36:A45"/>
    <mergeCell ref="B36:G37"/>
    <mergeCell ref="H36:I36"/>
    <mergeCell ref="H37:I37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E38:AE45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X2:AD2"/>
    <mergeCell ref="AI2:AP2"/>
    <mergeCell ref="AQ2:AV2"/>
    <mergeCell ref="F3:R3"/>
    <mergeCell ref="AT45:AU45"/>
    <mergeCell ref="AI38:AI45"/>
    <mergeCell ref="AJ38:AJ45"/>
    <mergeCell ref="AK38:AK45"/>
    <mergeCell ref="AQ38:AR38"/>
    <mergeCell ref="AQ37:AR37"/>
    <mergeCell ref="B38:I45"/>
    <mergeCell ref="J38:J45"/>
    <mergeCell ref="K38:K45"/>
    <mergeCell ref="L38:L45"/>
    <mergeCell ref="M38:M45"/>
    <mergeCell ref="AF38:AF45"/>
    <mergeCell ref="AG38:AG45"/>
    <mergeCell ref="AQ39:AR39"/>
    <mergeCell ref="AA38:AA45"/>
    <mergeCell ref="A33:I33"/>
    <mergeCell ref="L33:N33"/>
    <mergeCell ref="S33:U33"/>
    <mergeCell ref="Z33:AB33"/>
    <mergeCell ref="AG33:AI33"/>
    <mergeCell ref="AN33:AO33"/>
    <mergeCell ref="AQ45:AR45"/>
    <mergeCell ref="AB38:AB45"/>
    <mergeCell ref="AC38:AC45"/>
    <mergeCell ref="AD38:AD45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D24:AD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F10:AF17"/>
    <mergeCell ref="AE24:AE31"/>
    <mergeCell ref="AF24:AF31"/>
    <mergeCell ref="AG24:AG31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V10:V17"/>
    <mergeCell ref="W10:W17"/>
    <mergeCell ref="X10:X17"/>
    <mergeCell ref="Y10:Y17"/>
    <mergeCell ref="Z10:Z17"/>
    <mergeCell ref="AA10:AA17"/>
    <mergeCell ref="AJ10:AJ17"/>
    <mergeCell ref="AK10:AK17"/>
    <mergeCell ref="AQ10:AR10"/>
    <mergeCell ref="AQ11:AR11"/>
    <mergeCell ref="AQ17:AR17"/>
    <mergeCell ref="AB10:AB17"/>
    <mergeCell ref="AC10:AC17"/>
    <mergeCell ref="AD10:AD17"/>
    <mergeCell ref="AE10:AE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</mergeCells>
  <phoneticPr fontId="6"/>
  <conditionalFormatting sqref="J6:AK6">
    <cfRule type="containsText" dxfId="11" priority="5" stopIfTrue="1" operator="containsText" text="日">
      <formula>NOT(ISERROR(SEARCH("日",J6)))</formula>
    </cfRule>
    <cfRule type="containsText" dxfId="10" priority="6" stopIfTrue="1" operator="containsText" text="土">
      <formula>NOT(ISERROR(SEARCH("土",J6)))</formula>
    </cfRule>
  </conditionalFormatting>
  <conditionalFormatting sqref="J20:AK20">
    <cfRule type="containsText" dxfId="9" priority="3" stopIfTrue="1" operator="containsText" text="日">
      <formula>NOT(ISERROR(SEARCH("日",J20)))</formula>
    </cfRule>
    <cfRule type="containsText" dxfId="8" priority="4" stopIfTrue="1" operator="containsText" text="土">
      <formula>NOT(ISERROR(SEARCH("土",J20)))</formula>
    </cfRule>
  </conditionalFormatting>
  <conditionalFormatting sqref="J34:AK34">
    <cfRule type="containsText" dxfId="7" priority="1" stopIfTrue="1" operator="containsText" text="日">
      <formula>NOT(ISERROR(SEARCH("日",J34)))</formula>
    </cfRule>
    <cfRule type="containsText" dxfId="6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activeCell="AQ46" sqref="AQ46"/>
    </sheetView>
  </sheetViews>
  <sheetFormatPr defaultRowHeight="13.5" x14ac:dyDescent="0.15"/>
  <cols>
    <col min="1" max="49" width="3.25" customWidth="1"/>
    <col min="50" max="51" width="2.875" customWidth="1"/>
  </cols>
  <sheetData>
    <row r="1" spans="1:60" ht="26.25" customHeight="1" x14ac:dyDescent="0.15">
      <c r="A1" s="200" t="s">
        <v>54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6</v>
      </c>
      <c r="AX1" t="s">
        <v>55</v>
      </c>
      <c r="BB1" s="83" t="s">
        <v>56</v>
      </c>
      <c r="BC1" t="s">
        <v>66</v>
      </c>
    </row>
    <row r="2" spans="1:60" ht="15.95" customHeight="1" x14ac:dyDescent="0.15">
      <c r="A2" s="1"/>
      <c r="B2" s="105" t="s">
        <v>5</v>
      </c>
      <c r="C2" s="105"/>
      <c r="D2" s="105"/>
      <c r="E2" s="88" t="s">
        <v>41</v>
      </c>
      <c r="F2" s="204">
        <f>集計表!F2</f>
        <v>0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106" t="s">
        <v>4</v>
      </c>
      <c r="V2" s="106"/>
      <c r="W2" s="88" t="s">
        <v>6</v>
      </c>
      <c r="X2" s="205" t="str">
        <f>集計表!W2</f>
        <v>R○.○.○～R○.○.○</v>
      </c>
      <c r="Y2" s="205"/>
      <c r="Z2" s="205"/>
      <c r="AA2" s="205"/>
      <c r="AB2" s="205"/>
      <c r="AC2" s="205"/>
      <c r="AD2" s="205"/>
      <c r="AE2" s="107" t="s">
        <v>40</v>
      </c>
      <c r="AF2" s="107"/>
      <c r="AG2" s="107"/>
      <c r="AH2" s="88" t="s">
        <v>41</v>
      </c>
      <c r="AI2" s="205">
        <f>集計表!AJ2</f>
        <v>0</v>
      </c>
      <c r="AJ2" s="205"/>
      <c r="AK2" s="205"/>
      <c r="AL2" s="205"/>
      <c r="AM2" s="205"/>
      <c r="AN2" s="205"/>
      <c r="AO2" s="205"/>
      <c r="AP2" s="205"/>
      <c r="AQ2" s="206" t="str">
        <f>集計表!AJ3</f>
        <v>加須市</v>
      </c>
      <c r="AR2" s="206"/>
      <c r="AS2" s="206"/>
      <c r="AT2" s="206"/>
      <c r="AU2" s="206"/>
      <c r="AV2" s="206"/>
      <c r="AW2" s="64"/>
      <c r="AX2" t="s">
        <v>53</v>
      </c>
      <c r="BB2" s="83" t="s">
        <v>57</v>
      </c>
      <c r="BC2" t="s">
        <v>63</v>
      </c>
    </row>
    <row r="3" spans="1:60" ht="15.95" customHeight="1" x14ac:dyDescent="0.15">
      <c r="B3" s="107" t="s">
        <v>7</v>
      </c>
      <c r="C3" s="107"/>
      <c r="D3" s="107"/>
      <c r="E3" s="88" t="s">
        <v>41</v>
      </c>
      <c r="F3" s="204">
        <f>集計表!F3</f>
        <v>0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58</v>
      </c>
      <c r="BC3" t="s">
        <v>62</v>
      </c>
    </row>
    <row r="4" spans="1:60" ht="15.95" customHeight="1" x14ac:dyDescent="0.1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5.95" customHeight="1" x14ac:dyDescent="0.15">
      <c r="A5" s="108"/>
      <c r="B5" s="109"/>
      <c r="C5" s="109"/>
      <c r="D5" s="109"/>
      <c r="E5" s="109"/>
      <c r="F5" s="109"/>
      <c r="G5" s="109"/>
      <c r="H5" s="109"/>
      <c r="I5" s="109"/>
      <c r="J5" s="89"/>
      <c r="K5" s="9" t="s">
        <v>8</v>
      </c>
      <c r="L5" s="111">
        <v>61</v>
      </c>
      <c r="M5" s="111"/>
      <c r="N5" s="111"/>
      <c r="O5" s="9" t="s">
        <v>9</v>
      </c>
      <c r="P5" s="58"/>
      <c r="Q5" s="9"/>
      <c r="R5" s="9" t="s">
        <v>8</v>
      </c>
      <c r="S5" s="111">
        <f>L5+1</f>
        <v>62</v>
      </c>
      <c r="T5" s="111"/>
      <c r="U5" s="111"/>
      <c r="V5" s="9" t="s">
        <v>9</v>
      </c>
      <c r="W5" s="9"/>
      <c r="X5" s="89"/>
      <c r="Y5" s="9" t="s">
        <v>8</v>
      </c>
      <c r="Z5" s="111">
        <f>L5+2</f>
        <v>63</v>
      </c>
      <c r="AA5" s="111"/>
      <c r="AB5" s="111"/>
      <c r="AC5" s="9" t="s">
        <v>9</v>
      </c>
      <c r="AD5" s="58"/>
      <c r="AE5" s="9"/>
      <c r="AF5" s="9" t="s">
        <v>8</v>
      </c>
      <c r="AG5" s="111">
        <f>L5+3</f>
        <v>64</v>
      </c>
      <c r="AH5" s="111"/>
      <c r="AI5" s="111"/>
      <c r="AJ5" s="9" t="s">
        <v>9</v>
      </c>
      <c r="AK5" s="58"/>
      <c r="AL5" s="4"/>
      <c r="AM5" s="23" t="s">
        <v>11</v>
      </c>
      <c r="AN5" s="113">
        <f>L5</f>
        <v>61</v>
      </c>
      <c r="AO5" s="113"/>
      <c r="AP5" s="70" t="s">
        <v>12</v>
      </c>
      <c r="AQ5" s="11" t="s">
        <v>13</v>
      </c>
      <c r="AR5" s="23" t="s">
        <v>11</v>
      </c>
      <c r="AS5" s="113">
        <f>AG5</f>
        <v>64</v>
      </c>
      <c r="AT5" s="113"/>
      <c r="AU5" s="10" t="s">
        <v>12</v>
      </c>
      <c r="AV5" s="10"/>
      <c r="AW5" s="3"/>
      <c r="AX5" s="3"/>
      <c r="BB5" s="83" t="s">
        <v>60</v>
      </c>
    </row>
    <row r="6" spans="1:60" ht="15.95" customHeight="1" x14ac:dyDescent="0.15">
      <c r="A6" s="108" t="s">
        <v>49</v>
      </c>
      <c r="B6" s="109"/>
      <c r="C6" s="109"/>
      <c r="D6" s="109"/>
      <c r="E6" s="109"/>
      <c r="F6" s="109"/>
      <c r="G6" s="109"/>
      <c r="H6" s="109"/>
      <c r="I6" s="109"/>
      <c r="J6" s="99"/>
      <c r="K6" s="86" t="b">
        <f>IF(J6="月","火",IF(J6="火","水",IF(J6="水","木",IF(J6="木","金",IF(J6="金","土",IF(J6="土","日",IF(J6="日","月")))))))</f>
        <v>0</v>
      </c>
      <c r="L6" s="86" t="b">
        <f t="shared" ref="L6:AK6" si="0">IF(K6="月","火",IF(K6="火","水",IF(K6="水","木",IF(K6="木","金",IF(K6="金","土",IF(K6="土","日",IF(K6="日","月")))))))</f>
        <v>0</v>
      </c>
      <c r="M6" s="86" t="b">
        <f t="shared" si="0"/>
        <v>0</v>
      </c>
      <c r="N6" s="86" t="b">
        <f t="shared" si="0"/>
        <v>0</v>
      </c>
      <c r="O6" s="86" t="b">
        <f t="shared" si="0"/>
        <v>0</v>
      </c>
      <c r="P6" s="86" t="b">
        <f t="shared" si="0"/>
        <v>0</v>
      </c>
      <c r="Q6" s="86" t="b">
        <f t="shared" si="0"/>
        <v>0</v>
      </c>
      <c r="R6" s="86" t="b">
        <f t="shared" si="0"/>
        <v>0</v>
      </c>
      <c r="S6" s="86" t="b">
        <f t="shared" si="0"/>
        <v>0</v>
      </c>
      <c r="T6" s="86" t="b">
        <f t="shared" si="0"/>
        <v>0</v>
      </c>
      <c r="U6" s="86" t="b">
        <f t="shared" si="0"/>
        <v>0</v>
      </c>
      <c r="V6" s="86" t="b">
        <f t="shared" si="0"/>
        <v>0</v>
      </c>
      <c r="W6" s="87" t="b">
        <f t="shared" si="0"/>
        <v>0</v>
      </c>
      <c r="X6" s="90" t="b">
        <f t="shared" si="0"/>
        <v>0</v>
      </c>
      <c r="Y6" s="86" t="b">
        <f t="shared" si="0"/>
        <v>0</v>
      </c>
      <c r="Z6" s="86" t="b">
        <f t="shared" si="0"/>
        <v>0</v>
      </c>
      <c r="AA6" s="86" t="b">
        <f t="shared" si="0"/>
        <v>0</v>
      </c>
      <c r="AB6" s="86" t="b">
        <f t="shared" si="0"/>
        <v>0</v>
      </c>
      <c r="AC6" s="86" t="b">
        <f t="shared" si="0"/>
        <v>0</v>
      </c>
      <c r="AD6" s="86" t="b">
        <f t="shared" si="0"/>
        <v>0</v>
      </c>
      <c r="AE6" s="86" t="b">
        <f t="shared" si="0"/>
        <v>0</v>
      </c>
      <c r="AF6" s="86" t="b">
        <f t="shared" si="0"/>
        <v>0</v>
      </c>
      <c r="AG6" s="86" t="b">
        <f t="shared" si="0"/>
        <v>0</v>
      </c>
      <c r="AH6" s="86" t="b">
        <f t="shared" si="0"/>
        <v>0</v>
      </c>
      <c r="AI6" s="86" t="b">
        <f t="shared" si="0"/>
        <v>0</v>
      </c>
      <c r="AJ6" s="86" t="b">
        <f t="shared" si="0"/>
        <v>0</v>
      </c>
      <c r="AK6" s="86" t="b">
        <f t="shared" si="0"/>
        <v>0</v>
      </c>
      <c r="AL6" s="4"/>
      <c r="AM6" s="113" t="s">
        <v>14</v>
      </c>
      <c r="AN6" s="113"/>
      <c r="AO6" s="113"/>
      <c r="AP6" s="113"/>
      <c r="AQ6" s="113"/>
      <c r="AR6" s="113"/>
      <c r="AS6" s="113"/>
      <c r="AT6" s="113"/>
      <c r="AU6" s="113"/>
      <c r="AV6" s="113"/>
      <c r="AW6" s="3"/>
      <c r="AX6" s="10"/>
      <c r="BB6" s="83" t="s">
        <v>51</v>
      </c>
    </row>
    <row r="7" spans="1:60" ht="15.95" customHeight="1" thickBot="1" x14ac:dyDescent="0.2">
      <c r="A7" s="114" t="s">
        <v>50</v>
      </c>
      <c r="B7" s="115"/>
      <c r="C7" s="115"/>
      <c r="D7" s="115"/>
      <c r="E7" s="115"/>
      <c r="F7" s="115"/>
      <c r="G7" s="115"/>
      <c r="H7" s="115"/>
      <c r="I7" s="116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5.95" customHeight="1" thickTop="1" x14ac:dyDescent="0.15">
      <c r="A8" s="117" t="s">
        <v>35</v>
      </c>
      <c r="B8" s="120" t="s">
        <v>48</v>
      </c>
      <c r="C8" s="121"/>
      <c r="D8" s="121"/>
      <c r="E8" s="121"/>
      <c r="F8" s="121"/>
      <c r="G8" s="122"/>
      <c r="H8" s="126" t="s">
        <v>1</v>
      </c>
      <c r="I8" s="207"/>
      <c r="J8" s="95"/>
      <c r="K8" s="55"/>
      <c r="L8" s="92"/>
      <c r="M8" s="91"/>
      <c r="N8" s="91"/>
      <c r="O8" s="91"/>
      <c r="P8" s="91"/>
      <c r="Q8" s="80"/>
      <c r="R8" s="55"/>
      <c r="S8" s="46"/>
      <c r="T8" s="48"/>
      <c r="U8" s="48"/>
      <c r="V8" s="48"/>
      <c r="W8" s="97"/>
      <c r="X8" s="97"/>
      <c r="Y8" s="55"/>
      <c r="Z8" s="92"/>
      <c r="AA8" s="91"/>
      <c r="AB8" s="92"/>
      <c r="AC8" s="92"/>
      <c r="AD8" s="92"/>
      <c r="AE8" s="47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5.95" customHeight="1" x14ac:dyDescent="0.15">
      <c r="A9" s="118"/>
      <c r="B9" s="123"/>
      <c r="C9" s="124"/>
      <c r="D9" s="124"/>
      <c r="E9" s="124"/>
      <c r="F9" s="124"/>
      <c r="G9" s="125"/>
      <c r="H9" s="128" t="s">
        <v>2</v>
      </c>
      <c r="I9" s="208"/>
      <c r="J9" s="96"/>
      <c r="K9" s="40"/>
      <c r="L9" s="94"/>
      <c r="M9" s="93"/>
      <c r="N9" s="93"/>
      <c r="O9" s="93"/>
      <c r="P9" s="93"/>
      <c r="Q9" s="81"/>
      <c r="R9" s="40"/>
      <c r="S9" s="18"/>
      <c r="T9" s="37"/>
      <c r="U9" s="37"/>
      <c r="V9" s="37"/>
      <c r="W9" s="98"/>
      <c r="X9" s="98"/>
      <c r="Y9" s="40"/>
      <c r="Z9" s="94"/>
      <c r="AA9" s="93"/>
      <c r="AB9" s="94"/>
      <c r="AC9" s="94"/>
      <c r="AD9" s="94"/>
      <c r="AE9" s="19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30">
        <f>COUNTIF(J8:AK8,"□")</f>
        <v>0</v>
      </c>
      <c r="AR9" s="131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5.95" customHeight="1" thickBot="1" x14ac:dyDescent="0.2">
      <c r="A10" s="118"/>
      <c r="B10" s="132" t="s">
        <v>3</v>
      </c>
      <c r="C10" s="133"/>
      <c r="D10" s="133"/>
      <c r="E10" s="133"/>
      <c r="F10" s="133"/>
      <c r="G10" s="133"/>
      <c r="H10" s="133"/>
      <c r="I10" s="133"/>
      <c r="J10" s="144"/>
      <c r="K10" s="144"/>
      <c r="L10" s="144"/>
      <c r="M10" s="144"/>
      <c r="N10" s="144"/>
      <c r="O10" s="144"/>
      <c r="P10" s="144"/>
      <c r="Q10" s="141"/>
      <c r="R10" s="144"/>
      <c r="S10" s="144"/>
      <c r="T10" s="144"/>
      <c r="U10" s="144"/>
      <c r="V10" s="144"/>
      <c r="W10" s="147"/>
      <c r="X10" s="215"/>
      <c r="Y10" s="144"/>
      <c r="Z10" s="153"/>
      <c r="AA10" s="156"/>
      <c r="AB10" s="153"/>
      <c r="AC10" s="153"/>
      <c r="AD10" s="153"/>
      <c r="AE10" s="212"/>
      <c r="AF10" s="165"/>
      <c r="AG10" s="153"/>
      <c r="AH10" s="153"/>
      <c r="AI10" s="153"/>
      <c r="AJ10" s="168"/>
      <c r="AK10" s="171"/>
      <c r="AL10" s="39"/>
      <c r="AM10" s="60" t="s">
        <v>68</v>
      </c>
      <c r="AN10" s="61"/>
      <c r="AO10" s="61"/>
      <c r="AP10" s="62"/>
      <c r="AQ10" s="174">
        <f>COUNTIF(J8:AK8,"■")</f>
        <v>0</v>
      </c>
      <c r="AR10" s="175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5.95" customHeight="1" thickTop="1" x14ac:dyDescent="0.15">
      <c r="A11" s="118"/>
      <c r="B11" s="135"/>
      <c r="C11" s="136"/>
      <c r="D11" s="136"/>
      <c r="E11" s="136"/>
      <c r="F11" s="136"/>
      <c r="G11" s="136"/>
      <c r="H11" s="136"/>
      <c r="I11" s="136"/>
      <c r="J11" s="145"/>
      <c r="K11" s="145"/>
      <c r="L11" s="145"/>
      <c r="M11" s="145"/>
      <c r="N11" s="145"/>
      <c r="O11" s="145"/>
      <c r="P11" s="145"/>
      <c r="Q11" s="142"/>
      <c r="R11" s="145"/>
      <c r="S11" s="145"/>
      <c r="T11" s="145"/>
      <c r="U11" s="145"/>
      <c r="V11" s="145"/>
      <c r="W11" s="148"/>
      <c r="X11" s="216"/>
      <c r="Y11" s="145"/>
      <c r="Z11" s="154"/>
      <c r="AA11" s="157"/>
      <c r="AB11" s="154"/>
      <c r="AC11" s="154"/>
      <c r="AD11" s="154"/>
      <c r="AE11" s="213"/>
      <c r="AF11" s="166"/>
      <c r="AG11" s="154"/>
      <c r="AH11" s="154"/>
      <c r="AI11" s="154"/>
      <c r="AJ11" s="169"/>
      <c r="AK11" s="172"/>
      <c r="AL11" s="39"/>
      <c r="AM11" s="28" t="s">
        <v>16</v>
      </c>
      <c r="AN11" s="29"/>
      <c r="AO11" s="29"/>
      <c r="AP11" s="30"/>
      <c r="AQ11" s="176">
        <f>SUM(AQ9:AR10)</f>
        <v>0</v>
      </c>
      <c r="AR11" s="177"/>
      <c r="AS11" s="31" t="s">
        <v>10</v>
      </c>
      <c r="AT11" s="178" t="s">
        <v>19</v>
      </c>
      <c r="AU11" s="179"/>
      <c r="AV11" s="180"/>
      <c r="AW11" s="17"/>
      <c r="AX11" s="17"/>
      <c r="BC11" s="5"/>
      <c r="BD11" s="5"/>
      <c r="BE11" s="5"/>
      <c r="BF11" s="17"/>
      <c r="BG11" s="17"/>
      <c r="BH11" s="17"/>
    </row>
    <row r="12" spans="1:60" ht="15.95" customHeight="1" thickBot="1" x14ac:dyDescent="0.2">
      <c r="A12" s="118"/>
      <c r="B12" s="135"/>
      <c r="C12" s="136"/>
      <c r="D12" s="136"/>
      <c r="E12" s="136"/>
      <c r="F12" s="136"/>
      <c r="G12" s="136"/>
      <c r="H12" s="136"/>
      <c r="I12" s="136"/>
      <c r="J12" s="145"/>
      <c r="K12" s="145"/>
      <c r="L12" s="145"/>
      <c r="M12" s="145"/>
      <c r="N12" s="145"/>
      <c r="O12" s="145"/>
      <c r="P12" s="145"/>
      <c r="Q12" s="142"/>
      <c r="R12" s="145"/>
      <c r="S12" s="145"/>
      <c r="T12" s="145"/>
      <c r="U12" s="145"/>
      <c r="V12" s="145"/>
      <c r="W12" s="148"/>
      <c r="X12" s="216"/>
      <c r="Y12" s="145"/>
      <c r="Z12" s="154"/>
      <c r="AA12" s="157"/>
      <c r="AB12" s="154"/>
      <c r="AC12" s="154"/>
      <c r="AD12" s="154"/>
      <c r="AE12" s="213"/>
      <c r="AF12" s="166"/>
      <c r="AG12" s="154"/>
      <c r="AH12" s="154"/>
      <c r="AI12" s="154"/>
      <c r="AJ12" s="169"/>
      <c r="AK12" s="172"/>
      <c r="AL12" s="39"/>
      <c r="AM12" s="33" t="s">
        <v>15</v>
      </c>
      <c r="AN12" s="34"/>
      <c r="AO12" s="34"/>
      <c r="AP12" s="35"/>
      <c r="AQ12" s="174">
        <f>COUNT(J7:AK7)</f>
        <v>0</v>
      </c>
      <c r="AR12" s="175"/>
      <c r="AS12" s="36" t="s">
        <v>10</v>
      </c>
      <c r="AT12" s="181" t="e">
        <f>(AQ11/AQ12)*100</f>
        <v>#DIV/0!</v>
      </c>
      <c r="AU12" s="182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5.95" customHeight="1" thickTop="1" x14ac:dyDescent="0.15">
      <c r="A13" s="118"/>
      <c r="B13" s="135"/>
      <c r="C13" s="136"/>
      <c r="D13" s="136"/>
      <c r="E13" s="136"/>
      <c r="F13" s="136"/>
      <c r="G13" s="136"/>
      <c r="H13" s="136"/>
      <c r="I13" s="136"/>
      <c r="J13" s="145"/>
      <c r="K13" s="145"/>
      <c r="L13" s="145"/>
      <c r="M13" s="145"/>
      <c r="N13" s="145"/>
      <c r="O13" s="145"/>
      <c r="P13" s="145"/>
      <c r="Q13" s="142"/>
      <c r="R13" s="145"/>
      <c r="S13" s="145"/>
      <c r="T13" s="145"/>
      <c r="U13" s="145"/>
      <c r="V13" s="145"/>
      <c r="W13" s="148"/>
      <c r="X13" s="216"/>
      <c r="Y13" s="145"/>
      <c r="Z13" s="154"/>
      <c r="AA13" s="157"/>
      <c r="AB13" s="154"/>
      <c r="AC13" s="154"/>
      <c r="AD13" s="154"/>
      <c r="AE13" s="213"/>
      <c r="AF13" s="166"/>
      <c r="AG13" s="154"/>
      <c r="AH13" s="154"/>
      <c r="AI13" s="154"/>
      <c r="AJ13" s="169"/>
      <c r="AK13" s="172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5.95" customHeight="1" x14ac:dyDescent="0.15">
      <c r="A14" s="118"/>
      <c r="B14" s="135"/>
      <c r="C14" s="136"/>
      <c r="D14" s="136"/>
      <c r="E14" s="136"/>
      <c r="F14" s="136"/>
      <c r="G14" s="136"/>
      <c r="H14" s="136"/>
      <c r="I14" s="136"/>
      <c r="J14" s="145"/>
      <c r="K14" s="145"/>
      <c r="L14" s="145"/>
      <c r="M14" s="145"/>
      <c r="N14" s="145"/>
      <c r="O14" s="145"/>
      <c r="P14" s="145"/>
      <c r="Q14" s="142"/>
      <c r="R14" s="145"/>
      <c r="S14" s="145"/>
      <c r="T14" s="145"/>
      <c r="U14" s="145"/>
      <c r="V14" s="145"/>
      <c r="W14" s="148"/>
      <c r="X14" s="216"/>
      <c r="Y14" s="145"/>
      <c r="Z14" s="154"/>
      <c r="AA14" s="157"/>
      <c r="AB14" s="154"/>
      <c r="AC14" s="154"/>
      <c r="AD14" s="154"/>
      <c r="AE14" s="213"/>
      <c r="AF14" s="166"/>
      <c r="AG14" s="154"/>
      <c r="AH14" s="154"/>
      <c r="AI14" s="154"/>
      <c r="AJ14" s="169"/>
      <c r="AK14" s="172"/>
      <c r="AL14" s="39"/>
      <c r="AM14" s="12" t="s">
        <v>67</v>
      </c>
      <c r="AN14" s="13"/>
      <c r="AO14" s="13"/>
      <c r="AP14" s="14"/>
      <c r="AQ14" s="130">
        <f>COUNTIF(J9:AK9,"□")</f>
        <v>0</v>
      </c>
      <c r="AR14" s="131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5.95" customHeight="1" thickBot="1" x14ac:dyDescent="0.2">
      <c r="A15" s="118"/>
      <c r="B15" s="135"/>
      <c r="C15" s="136"/>
      <c r="D15" s="136"/>
      <c r="E15" s="136"/>
      <c r="F15" s="136"/>
      <c r="G15" s="136"/>
      <c r="H15" s="136"/>
      <c r="I15" s="136"/>
      <c r="J15" s="145"/>
      <c r="K15" s="145"/>
      <c r="L15" s="145"/>
      <c r="M15" s="145"/>
      <c r="N15" s="145"/>
      <c r="O15" s="145"/>
      <c r="P15" s="145"/>
      <c r="Q15" s="142"/>
      <c r="R15" s="145"/>
      <c r="S15" s="145"/>
      <c r="T15" s="145"/>
      <c r="U15" s="145"/>
      <c r="V15" s="145"/>
      <c r="W15" s="148"/>
      <c r="X15" s="216"/>
      <c r="Y15" s="145"/>
      <c r="Z15" s="154"/>
      <c r="AA15" s="157"/>
      <c r="AB15" s="154"/>
      <c r="AC15" s="154"/>
      <c r="AD15" s="154"/>
      <c r="AE15" s="213"/>
      <c r="AF15" s="166"/>
      <c r="AG15" s="154"/>
      <c r="AH15" s="154"/>
      <c r="AI15" s="154"/>
      <c r="AJ15" s="169"/>
      <c r="AK15" s="172"/>
      <c r="AL15" s="39"/>
      <c r="AM15" s="24" t="s">
        <v>68</v>
      </c>
      <c r="AN15" s="25"/>
      <c r="AO15" s="25"/>
      <c r="AP15" s="26"/>
      <c r="AQ15" s="174">
        <f>COUNTIF(J9:AK9,"■")</f>
        <v>0</v>
      </c>
      <c r="AR15" s="175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5.95" customHeight="1" thickTop="1" x14ac:dyDescent="0.15">
      <c r="A16" s="118"/>
      <c r="B16" s="135"/>
      <c r="C16" s="136"/>
      <c r="D16" s="136"/>
      <c r="E16" s="136"/>
      <c r="F16" s="136"/>
      <c r="G16" s="136"/>
      <c r="H16" s="136"/>
      <c r="I16" s="136"/>
      <c r="J16" s="145"/>
      <c r="K16" s="145"/>
      <c r="L16" s="145"/>
      <c r="M16" s="145"/>
      <c r="N16" s="145"/>
      <c r="O16" s="145"/>
      <c r="P16" s="145"/>
      <c r="Q16" s="142"/>
      <c r="R16" s="145"/>
      <c r="S16" s="145"/>
      <c r="T16" s="145"/>
      <c r="U16" s="145"/>
      <c r="V16" s="145"/>
      <c r="W16" s="148"/>
      <c r="X16" s="216"/>
      <c r="Y16" s="145"/>
      <c r="Z16" s="154"/>
      <c r="AA16" s="157"/>
      <c r="AB16" s="154"/>
      <c r="AC16" s="154"/>
      <c r="AD16" s="154"/>
      <c r="AE16" s="213"/>
      <c r="AF16" s="166"/>
      <c r="AG16" s="154"/>
      <c r="AH16" s="154"/>
      <c r="AI16" s="154"/>
      <c r="AJ16" s="169"/>
      <c r="AK16" s="172"/>
      <c r="AL16" s="39"/>
      <c r="AM16" s="28" t="s">
        <v>16</v>
      </c>
      <c r="AN16" s="29"/>
      <c r="AO16" s="29"/>
      <c r="AP16" s="30"/>
      <c r="AQ16" s="176">
        <f>SUM(AQ14:AR15)</f>
        <v>0</v>
      </c>
      <c r="AR16" s="177"/>
      <c r="AS16" s="31" t="s">
        <v>10</v>
      </c>
      <c r="AT16" s="183" t="s">
        <v>19</v>
      </c>
      <c r="AU16" s="184"/>
      <c r="AV16" s="185"/>
      <c r="AW16" s="17"/>
      <c r="AX16" s="17"/>
    </row>
    <row r="17" spans="1:50" ht="15.95" customHeight="1" thickBot="1" x14ac:dyDescent="0.2">
      <c r="A17" s="119"/>
      <c r="B17" s="138"/>
      <c r="C17" s="139"/>
      <c r="D17" s="139"/>
      <c r="E17" s="139"/>
      <c r="F17" s="139"/>
      <c r="G17" s="139"/>
      <c r="H17" s="139"/>
      <c r="I17" s="139"/>
      <c r="J17" s="146"/>
      <c r="K17" s="146"/>
      <c r="L17" s="146"/>
      <c r="M17" s="146"/>
      <c r="N17" s="146"/>
      <c r="O17" s="146"/>
      <c r="P17" s="146"/>
      <c r="Q17" s="143"/>
      <c r="R17" s="146"/>
      <c r="S17" s="146"/>
      <c r="T17" s="146"/>
      <c r="U17" s="146"/>
      <c r="V17" s="146"/>
      <c r="W17" s="149"/>
      <c r="X17" s="217"/>
      <c r="Y17" s="146"/>
      <c r="Z17" s="155"/>
      <c r="AA17" s="158"/>
      <c r="AB17" s="155"/>
      <c r="AC17" s="155"/>
      <c r="AD17" s="155"/>
      <c r="AE17" s="214"/>
      <c r="AF17" s="167"/>
      <c r="AG17" s="155"/>
      <c r="AH17" s="155"/>
      <c r="AI17" s="155"/>
      <c r="AJ17" s="170"/>
      <c r="AK17" s="173"/>
      <c r="AL17" s="39"/>
      <c r="AM17" s="33" t="s">
        <v>15</v>
      </c>
      <c r="AN17" s="34"/>
      <c r="AO17" s="34"/>
      <c r="AP17" s="35"/>
      <c r="AQ17" s="174">
        <f>COUNT(J7:AK7)</f>
        <v>0</v>
      </c>
      <c r="AR17" s="175"/>
      <c r="AS17" s="36" t="s">
        <v>10</v>
      </c>
      <c r="AT17" s="186" t="e">
        <f>(AQ16/AQ17)*100</f>
        <v>#DIV/0!</v>
      </c>
      <c r="AU17" s="187"/>
      <c r="AV17" s="77" t="s">
        <v>20</v>
      </c>
      <c r="AW17" s="17"/>
      <c r="AX17" s="17"/>
    </row>
    <row r="18" spans="1:50" s="2" customFormat="1" ht="15.95" customHeight="1" thickTop="1" x14ac:dyDescent="0.1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5.95" customHeight="1" x14ac:dyDescent="0.15">
      <c r="A19" s="108"/>
      <c r="B19" s="109"/>
      <c r="C19" s="109"/>
      <c r="D19" s="109"/>
      <c r="E19" s="109"/>
      <c r="F19" s="109"/>
      <c r="G19" s="109"/>
      <c r="H19" s="109"/>
      <c r="I19" s="109"/>
      <c r="J19" s="89"/>
      <c r="K19" s="9" t="s">
        <v>8</v>
      </c>
      <c r="L19" s="111">
        <f>L5+4</f>
        <v>65</v>
      </c>
      <c r="M19" s="111"/>
      <c r="N19" s="111"/>
      <c r="O19" s="9" t="s">
        <v>9</v>
      </c>
      <c r="P19" s="58"/>
      <c r="Q19" s="9"/>
      <c r="R19" s="9" t="s">
        <v>8</v>
      </c>
      <c r="S19" s="111">
        <f>L5+5</f>
        <v>66</v>
      </c>
      <c r="T19" s="111"/>
      <c r="U19" s="111"/>
      <c r="V19" s="9" t="s">
        <v>9</v>
      </c>
      <c r="W19" s="9"/>
      <c r="X19" s="89"/>
      <c r="Y19" s="9" t="s">
        <v>8</v>
      </c>
      <c r="Z19" s="111">
        <f>L5+6</f>
        <v>67</v>
      </c>
      <c r="AA19" s="111"/>
      <c r="AB19" s="111"/>
      <c r="AC19" s="9" t="s">
        <v>9</v>
      </c>
      <c r="AD19" s="58"/>
      <c r="AE19" s="9"/>
      <c r="AF19" s="9" t="s">
        <v>8</v>
      </c>
      <c r="AG19" s="111">
        <f>L5+7</f>
        <v>68</v>
      </c>
      <c r="AH19" s="111"/>
      <c r="AI19" s="111"/>
      <c r="AJ19" s="9" t="s">
        <v>9</v>
      </c>
      <c r="AK19" s="58"/>
      <c r="AL19" s="4"/>
      <c r="AM19" s="23" t="s">
        <v>11</v>
      </c>
      <c r="AN19" s="113">
        <f>L19</f>
        <v>65</v>
      </c>
      <c r="AO19" s="113"/>
      <c r="AP19" s="70" t="s">
        <v>12</v>
      </c>
      <c r="AQ19" s="11" t="s">
        <v>13</v>
      </c>
      <c r="AR19" s="23" t="s">
        <v>11</v>
      </c>
      <c r="AS19" s="113">
        <f>AG19</f>
        <v>68</v>
      </c>
      <c r="AT19" s="113"/>
      <c r="AU19" s="10" t="s">
        <v>12</v>
      </c>
      <c r="AV19" s="10"/>
      <c r="AW19" s="3"/>
    </row>
    <row r="20" spans="1:50" s="2" customFormat="1" ht="15.95" customHeight="1" x14ac:dyDescent="0.15">
      <c r="A20" s="108" t="s">
        <v>49</v>
      </c>
      <c r="B20" s="109"/>
      <c r="C20" s="109"/>
      <c r="D20" s="109"/>
      <c r="E20" s="109"/>
      <c r="F20" s="109"/>
      <c r="G20" s="109"/>
      <c r="H20" s="109"/>
      <c r="I20" s="109"/>
      <c r="J20" s="90" t="b">
        <f>IF(AK6="月","火",IF(AK6="火","水",IF(AK6="水","木",IF(AK6="木","金",IF(AK6="金","土",IF(AK6="土","日",IF(AK6="日","月")))))))</f>
        <v>0</v>
      </c>
      <c r="K20" s="86" t="b">
        <f>IF(J20="月","火",IF(J20="火","水",IF(J20="水","木",IF(J20="木","金",IF(J20="金","土",IF(J20="土","日",IF(J20="日","月")))))))</f>
        <v>0</v>
      </c>
      <c r="L20" s="86" t="b">
        <f t="shared" ref="L20:AK20" si="1">IF(K20="月","火",IF(K20="火","水",IF(K20="水","木",IF(K20="木","金",IF(K20="金","土",IF(K20="土","日",IF(K20="日","月")))))))</f>
        <v>0</v>
      </c>
      <c r="M20" s="86" t="b">
        <f t="shared" si="1"/>
        <v>0</v>
      </c>
      <c r="N20" s="86" t="b">
        <f t="shared" si="1"/>
        <v>0</v>
      </c>
      <c r="O20" s="86" t="b">
        <f t="shared" si="1"/>
        <v>0</v>
      </c>
      <c r="P20" s="86" t="b">
        <f t="shared" si="1"/>
        <v>0</v>
      </c>
      <c r="Q20" s="86" t="b">
        <f t="shared" si="1"/>
        <v>0</v>
      </c>
      <c r="R20" s="86" t="b">
        <f t="shared" si="1"/>
        <v>0</v>
      </c>
      <c r="S20" s="86" t="b">
        <f t="shared" si="1"/>
        <v>0</v>
      </c>
      <c r="T20" s="86" t="b">
        <f t="shared" si="1"/>
        <v>0</v>
      </c>
      <c r="U20" s="86" t="b">
        <f t="shared" si="1"/>
        <v>0</v>
      </c>
      <c r="V20" s="86" t="b">
        <f t="shared" si="1"/>
        <v>0</v>
      </c>
      <c r="W20" s="87" t="b">
        <f t="shared" si="1"/>
        <v>0</v>
      </c>
      <c r="X20" s="90" t="b">
        <f t="shared" si="1"/>
        <v>0</v>
      </c>
      <c r="Y20" s="86" t="b">
        <f t="shared" si="1"/>
        <v>0</v>
      </c>
      <c r="Z20" s="86" t="b">
        <f t="shared" si="1"/>
        <v>0</v>
      </c>
      <c r="AA20" s="86" t="b">
        <f t="shared" si="1"/>
        <v>0</v>
      </c>
      <c r="AB20" s="86" t="b">
        <f t="shared" si="1"/>
        <v>0</v>
      </c>
      <c r="AC20" s="86" t="b">
        <f t="shared" si="1"/>
        <v>0</v>
      </c>
      <c r="AD20" s="86" t="b">
        <f t="shared" si="1"/>
        <v>0</v>
      </c>
      <c r="AE20" s="86" t="b">
        <f t="shared" si="1"/>
        <v>0</v>
      </c>
      <c r="AF20" s="86" t="b">
        <f t="shared" si="1"/>
        <v>0</v>
      </c>
      <c r="AG20" s="86" t="b">
        <f t="shared" si="1"/>
        <v>0</v>
      </c>
      <c r="AH20" s="86" t="b">
        <f t="shared" si="1"/>
        <v>0</v>
      </c>
      <c r="AI20" s="86" t="b">
        <f t="shared" si="1"/>
        <v>0</v>
      </c>
      <c r="AJ20" s="86" t="b">
        <f t="shared" si="1"/>
        <v>0</v>
      </c>
      <c r="AK20" s="86" t="b">
        <f t="shared" si="1"/>
        <v>0</v>
      </c>
      <c r="AL20" s="4"/>
      <c r="AM20" s="113" t="s">
        <v>14</v>
      </c>
      <c r="AN20" s="113"/>
      <c r="AO20" s="113"/>
      <c r="AP20" s="113"/>
      <c r="AQ20" s="113"/>
      <c r="AR20" s="113"/>
      <c r="AS20" s="113"/>
      <c r="AT20" s="113"/>
      <c r="AU20" s="113"/>
      <c r="AV20" s="113"/>
      <c r="AW20" s="3"/>
    </row>
    <row r="21" spans="1:50" s="2" customFormat="1" ht="15.95" customHeight="1" thickBot="1" x14ac:dyDescent="0.2">
      <c r="A21" s="114" t="s">
        <v>50</v>
      </c>
      <c r="B21" s="115"/>
      <c r="C21" s="115"/>
      <c r="D21" s="115"/>
      <c r="E21" s="115"/>
      <c r="F21" s="115"/>
      <c r="G21" s="115"/>
      <c r="H21" s="115"/>
      <c r="I21" s="11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5.95" customHeight="1" thickTop="1" x14ac:dyDescent="0.15">
      <c r="A22" s="117" t="s">
        <v>35</v>
      </c>
      <c r="B22" s="120" t="s">
        <v>48</v>
      </c>
      <c r="C22" s="121"/>
      <c r="D22" s="121"/>
      <c r="E22" s="121"/>
      <c r="F22" s="121"/>
      <c r="G22" s="122"/>
      <c r="H22" s="126" t="s">
        <v>1</v>
      </c>
      <c r="I22" s="207"/>
      <c r="J22" s="95"/>
      <c r="K22" s="55"/>
      <c r="L22" s="92"/>
      <c r="M22" s="91"/>
      <c r="N22" s="91"/>
      <c r="O22" s="91"/>
      <c r="P22" s="91"/>
      <c r="Q22" s="80"/>
      <c r="R22" s="55"/>
      <c r="S22" s="46"/>
      <c r="T22" s="48"/>
      <c r="U22" s="48"/>
      <c r="V22" s="48"/>
      <c r="W22" s="97"/>
      <c r="X22" s="97"/>
      <c r="Y22" s="55"/>
      <c r="Z22" s="92"/>
      <c r="AA22" s="91"/>
      <c r="AB22" s="92"/>
      <c r="AC22" s="92"/>
      <c r="AD22" s="92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5.95" customHeight="1" x14ac:dyDescent="0.15">
      <c r="A23" s="118"/>
      <c r="B23" s="123"/>
      <c r="C23" s="124"/>
      <c r="D23" s="124"/>
      <c r="E23" s="124"/>
      <c r="F23" s="124"/>
      <c r="G23" s="125"/>
      <c r="H23" s="128" t="s">
        <v>2</v>
      </c>
      <c r="I23" s="208"/>
      <c r="J23" s="96"/>
      <c r="K23" s="40"/>
      <c r="L23" s="94"/>
      <c r="M23" s="93"/>
      <c r="N23" s="93"/>
      <c r="O23" s="93"/>
      <c r="P23" s="93"/>
      <c r="Q23" s="81"/>
      <c r="R23" s="40"/>
      <c r="S23" s="18"/>
      <c r="T23" s="37"/>
      <c r="U23" s="37"/>
      <c r="V23" s="37"/>
      <c r="W23" s="98"/>
      <c r="X23" s="98"/>
      <c r="Y23" s="40"/>
      <c r="Z23" s="94"/>
      <c r="AA23" s="93"/>
      <c r="AB23" s="94"/>
      <c r="AC23" s="94"/>
      <c r="AD23" s="94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30">
        <f>COUNTIF(J22:AK22,"□")</f>
        <v>0</v>
      </c>
      <c r="AR23" s="131"/>
      <c r="AS23" s="15" t="s">
        <v>0</v>
      </c>
      <c r="AT23" s="17"/>
      <c r="AU23" s="17"/>
      <c r="AV23" s="17"/>
      <c r="AW23" s="17"/>
    </row>
    <row r="24" spans="1:50" s="2" customFormat="1" ht="15.95" customHeight="1" thickBot="1" x14ac:dyDescent="0.2">
      <c r="A24" s="118"/>
      <c r="B24" s="132" t="s">
        <v>3</v>
      </c>
      <c r="C24" s="133"/>
      <c r="D24" s="133"/>
      <c r="E24" s="133"/>
      <c r="F24" s="133"/>
      <c r="G24" s="133"/>
      <c r="H24" s="133"/>
      <c r="I24" s="133"/>
      <c r="J24" s="153"/>
      <c r="K24" s="168"/>
      <c r="L24" s="153"/>
      <c r="M24" s="153"/>
      <c r="N24" s="153"/>
      <c r="O24" s="168"/>
      <c r="P24" s="153"/>
      <c r="Q24" s="194"/>
      <c r="R24" s="168"/>
      <c r="S24" s="153"/>
      <c r="T24" s="153"/>
      <c r="U24" s="153"/>
      <c r="V24" s="153"/>
      <c r="W24" s="159"/>
      <c r="X24" s="168"/>
      <c r="Y24" s="168"/>
      <c r="Z24" s="153"/>
      <c r="AA24" s="188"/>
      <c r="AB24" s="153"/>
      <c r="AC24" s="153"/>
      <c r="AD24" s="153"/>
      <c r="AE24" s="209"/>
      <c r="AF24" s="168"/>
      <c r="AG24" s="168"/>
      <c r="AH24" s="153"/>
      <c r="AI24" s="188"/>
      <c r="AJ24" s="153"/>
      <c r="AK24" s="197"/>
      <c r="AL24" s="39"/>
      <c r="AM24" s="60" t="s">
        <v>68</v>
      </c>
      <c r="AN24" s="61"/>
      <c r="AO24" s="61"/>
      <c r="AP24" s="62"/>
      <c r="AQ24" s="174">
        <f>COUNTIF(J22:AK22,"■")</f>
        <v>0</v>
      </c>
      <c r="AR24" s="175"/>
      <c r="AS24" s="27" t="s">
        <v>0</v>
      </c>
      <c r="AT24" s="17"/>
      <c r="AU24" s="17"/>
      <c r="AV24" s="17"/>
      <c r="AW24" s="17"/>
    </row>
    <row r="25" spans="1:50" s="2" customFormat="1" ht="15.95" customHeight="1" thickTop="1" x14ac:dyDescent="0.15">
      <c r="A25" s="118"/>
      <c r="B25" s="135"/>
      <c r="C25" s="136"/>
      <c r="D25" s="136"/>
      <c r="E25" s="136"/>
      <c r="F25" s="136"/>
      <c r="G25" s="136"/>
      <c r="H25" s="136"/>
      <c r="I25" s="136"/>
      <c r="J25" s="154"/>
      <c r="K25" s="169"/>
      <c r="L25" s="154"/>
      <c r="M25" s="154"/>
      <c r="N25" s="154"/>
      <c r="O25" s="169"/>
      <c r="P25" s="154"/>
      <c r="Q25" s="195"/>
      <c r="R25" s="169"/>
      <c r="S25" s="154"/>
      <c r="T25" s="154"/>
      <c r="U25" s="154"/>
      <c r="V25" s="154"/>
      <c r="W25" s="160"/>
      <c r="X25" s="169"/>
      <c r="Y25" s="169"/>
      <c r="Z25" s="154"/>
      <c r="AA25" s="189"/>
      <c r="AB25" s="154"/>
      <c r="AC25" s="154"/>
      <c r="AD25" s="154"/>
      <c r="AE25" s="210"/>
      <c r="AF25" s="169"/>
      <c r="AG25" s="169"/>
      <c r="AH25" s="154"/>
      <c r="AI25" s="189"/>
      <c r="AJ25" s="154"/>
      <c r="AK25" s="198"/>
      <c r="AL25" s="39"/>
      <c r="AM25" s="28" t="s">
        <v>16</v>
      </c>
      <c r="AN25" s="29"/>
      <c r="AO25" s="29"/>
      <c r="AP25" s="30"/>
      <c r="AQ25" s="176">
        <f>SUM(AQ23:AR24)</f>
        <v>0</v>
      </c>
      <c r="AR25" s="177"/>
      <c r="AS25" s="31" t="s">
        <v>10</v>
      </c>
      <c r="AT25" s="178" t="s">
        <v>19</v>
      </c>
      <c r="AU25" s="179"/>
      <c r="AV25" s="180"/>
      <c r="AW25" s="17"/>
    </row>
    <row r="26" spans="1:50" s="2" customFormat="1" ht="15.95" customHeight="1" thickBot="1" x14ac:dyDescent="0.2">
      <c r="A26" s="118"/>
      <c r="B26" s="135"/>
      <c r="C26" s="136"/>
      <c r="D26" s="136"/>
      <c r="E26" s="136"/>
      <c r="F26" s="136"/>
      <c r="G26" s="136"/>
      <c r="H26" s="136"/>
      <c r="I26" s="136"/>
      <c r="J26" s="154"/>
      <c r="K26" s="169"/>
      <c r="L26" s="154"/>
      <c r="M26" s="154"/>
      <c r="N26" s="154"/>
      <c r="O26" s="169"/>
      <c r="P26" s="154"/>
      <c r="Q26" s="195"/>
      <c r="R26" s="169"/>
      <c r="S26" s="154"/>
      <c r="T26" s="154"/>
      <c r="U26" s="154"/>
      <c r="V26" s="154"/>
      <c r="W26" s="160"/>
      <c r="X26" s="169"/>
      <c r="Y26" s="169"/>
      <c r="Z26" s="154"/>
      <c r="AA26" s="189"/>
      <c r="AB26" s="154"/>
      <c r="AC26" s="154"/>
      <c r="AD26" s="154"/>
      <c r="AE26" s="210"/>
      <c r="AF26" s="169"/>
      <c r="AG26" s="169"/>
      <c r="AH26" s="154"/>
      <c r="AI26" s="189"/>
      <c r="AJ26" s="154"/>
      <c r="AK26" s="198"/>
      <c r="AL26" s="39"/>
      <c r="AM26" s="33" t="s">
        <v>15</v>
      </c>
      <c r="AN26" s="34"/>
      <c r="AO26" s="34"/>
      <c r="AP26" s="35"/>
      <c r="AQ26" s="174">
        <f>COUNT(J21:AK21)</f>
        <v>0</v>
      </c>
      <c r="AR26" s="175"/>
      <c r="AS26" s="36" t="s">
        <v>10</v>
      </c>
      <c r="AT26" s="181" t="e">
        <f>(AQ25/AQ26)*100</f>
        <v>#DIV/0!</v>
      </c>
      <c r="AU26" s="182"/>
      <c r="AV26" s="76" t="s">
        <v>20</v>
      </c>
      <c r="AW26" s="17"/>
    </row>
    <row r="27" spans="1:50" s="2" customFormat="1" ht="18" customHeight="1" thickTop="1" x14ac:dyDescent="0.15">
      <c r="A27" s="118"/>
      <c r="B27" s="135"/>
      <c r="C27" s="136"/>
      <c r="D27" s="136"/>
      <c r="E27" s="136"/>
      <c r="F27" s="136"/>
      <c r="G27" s="136"/>
      <c r="H27" s="136"/>
      <c r="I27" s="136"/>
      <c r="J27" s="154"/>
      <c r="K27" s="169"/>
      <c r="L27" s="154"/>
      <c r="M27" s="154"/>
      <c r="N27" s="154"/>
      <c r="O27" s="169"/>
      <c r="P27" s="154"/>
      <c r="Q27" s="195"/>
      <c r="R27" s="169"/>
      <c r="S27" s="154"/>
      <c r="T27" s="154"/>
      <c r="U27" s="154"/>
      <c r="V27" s="154"/>
      <c r="W27" s="160"/>
      <c r="X27" s="169"/>
      <c r="Y27" s="169"/>
      <c r="Z27" s="154"/>
      <c r="AA27" s="189"/>
      <c r="AB27" s="154"/>
      <c r="AC27" s="154"/>
      <c r="AD27" s="154"/>
      <c r="AE27" s="210"/>
      <c r="AF27" s="169"/>
      <c r="AG27" s="169"/>
      <c r="AH27" s="154"/>
      <c r="AI27" s="189"/>
      <c r="AJ27" s="154"/>
      <c r="AK27" s="198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5.95" customHeight="1" x14ac:dyDescent="0.15">
      <c r="A28" s="118"/>
      <c r="B28" s="135"/>
      <c r="C28" s="136"/>
      <c r="D28" s="136"/>
      <c r="E28" s="136"/>
      <c r="F28" s="136"/>
      <c r="G28" s="136"/>
      <c r="H28" s="136"/>
      <c r="I28" s="136"/>
      <c r="J28" s="154"/>
      <c r="K28" s="169"/>
      <c r="L28" s="154"/>
      <c r="M28" s="154"/>
      <c r="N28" s="154"/>
      <c r="O28" s="169"/>
      <c r="P28" s="154"/>
      <c r="Q28" s="195"/>
      <c r="R28" s="169"/>
      <c r="S28" s="154"/>
      <c r="T28" s="154"/>
      <c r="U28" s="154"/>
      <c r="V28" s="154"/>
      <c r="W28" s="160"/>
      <c r="X28" s="169"/>
      <c r="Y28" s="169"/>
      <c r="Z28" s="154"/>
      <c r="AA28" s="189"/>
      <c r="AB28" s="154"/>
      <c r="AC28" s="154"/>
      <c r="AD28" s="154"/>
      <c r="AE28" s="210"/>
      <c r="AF28" s="169"/>
      <c r="AG28" s="169"/>
      <c r="AH28" s="154"/>
      <c r="AI28" s="189"/>
      <c r="AJ28" s="154"/>
      <c r="AK28" s="198"/>
      <c r="AL28" s="39"/>
      <c r="AM28" s="12" t="s">
        <v>67</v>
      </c>
      <c r="AN28" s="13"/>
      <c r="AO28" s="13"/>
      <c r="AP28" s="14"/>
      <c r="AQ28" s="130">
        <f>COUNTIF(J23:AK23,"□")</f>
        <v>0</v>
      </c>
      <c r="AR28" s="131"/>
      <c r="AS28" s="15" t="s">
        <v>0</v>
      </c>
      <c r="AT28" s="17"/>
      <c r="AU28" s="17"/>
      <c r="AV28" s="17"/>
      <c r="AW28" s="17"/>
    </row>
    <row r="29" spans="1:50" ht="15.95" customHeight="1" thickBot="1" x14ac:dyDescent="0.2">
      <c r="A29" s="118"/>
      <c r="B29" s="135"/>
      <c r="C29" s="136"/>
      <c r="D29" s="136"/>
      <c r="E29" s="136"/>
      <c r="F29" s="136"/>
      <c r="G29" s="136"/>
      <c r="H29" s="136"/>
      <c r="I29" s="136"/>
      <c r="J29" s="154"/>
      <c r="K29" s="169"/>
      <c r="L29" s="154"/>
      <c r="M29" s="154"/>
      <c r="N29" s="154"/>
      <c r="O29" s="169"/>
      <c r="P29" s="154"/>
      <c r="Q29" s="195"/>
      <c r="R29" s="169"/>
      <c r="S29" s="154"/>
      <c r="T29" s="154"/>
      <c r="U29" s="154"/>
      <c r="V29" s="154"/>
      <c r="W29" s="160"/>
      <c r="X29" s="169"/>
      <c r="Y29" s="169"/>
      <c r="Z29" s="154"/>
      <c r="AA29" s="189"/>
      <c r="AB29" s="154"/>
      <c r="AC29" s="154"/>
      <c r="AD29" s="154"/>
      <c r="AE29" s="210"/>
      <c r="AF29" s="169"/>
      <c r="AG29" s="169"/>
      <c r="AH29" s="154"/>
      <c r="AI29" s="189"/>
      <c r="AJ29" s="154"/>
      <c r="AK29" s="198"/>
      <c r="AL29" s="39"/>
      <c r="AM29" s="24" t="s">
        <v>68</v>
      </c>
      <c r="AN29" s="25"/>
      <c r="AO29" s="25"/>
      <c r="AP29" s="26"/>
      <c r="AQ29" s="174">
        <f>COUNTIF(J23:AK23,"■")</f>
        <v>0</v>
      </c>
      <c r="AR29" s="175"/>
      <c r="AS29" s="27" t="s">
        <v>0</v>
      </c>
      <c r="AT29" s="17"/>
      <c r="AU29" s="17"/>
      <c r="AV29" s="17"/>
      <c r="AW29" s="17"/>
    </row>
    <row r="30" spans="1:50" ht="15.95" customHeight="1" thickTop="1" x14ac:dyDescent="0.15">
      <c r="A30" s="118"/>
      <c r="B30" s="135"/>
      <c r="C30" s="136"/>
      <c r="D30" s="136"/>
      <c r="E30" s="136"/>
      <c r="F30" s="136"/>
      <c r="G30" s="136"/>
      <c r="H30" s="136"/>
      <c r="I30" s="136"/>
      <c r="J30" s="154"/>
      <c r="K30" s="169"/>
      <c r="L30" s="154"/>
      <c r="M30" s="154"/>
      <c r="N30" s="154"/>
      <c r="O30" s="169"/>
      <c r="P30" s="154"/>
      <c r="Q30" s="195"/>
      <c r="R30" s="169"/>
      <c r="S30" s="154"/>
      <c r="T30" s="154"/>
      <c r="U30" s="154"/>
      <c r="V30" s="154"/>
      <c r="W30" s="160"/>
      <c r="X30" s="169"/>
      <c r="Y30" s="169"/>
      <c r="Z30" s="154"/>
      <c r="AA30" s="189"/>
      <c r="AB30" s="154"/>
      <c r="AC30" s="154"/>
      <c r="AD30" s="154"/>
      <c r="AE30" s="210"/>
      <c r="AF30" s="169"/>
      <c r="AG30" s="169"/>
      <c r="AH30" s="154"/>
      <c r="AI30" s="189"/>
      <c r="AJ30" s="154"/>
      <c r="AK30" s="198"/>
      <c r="AL30" s="39"/>
      <c r="AM30" s="28" t="s">
        <v>16</v>
      </c>
      <c r="AN30" s="29"/>
      <c r="AO30" s="29"/>
      <c r="AP30" s="30"/>
      <c r="AQ30" s="176">
        <f>SUM(AQ28:AR29)</f>
        <v>0</v>
      </c>
      <c r="AR30" s="177"/>
      <c r="AS30" s="31" t="s">
        <v>10</v>
      </c>
      <c r="AT30" s="183" t="s">
        <v>19</v>
      </c>
      <c r="AU30" s="184"/>
      <c r="AV30" s="185"/>
      <c r="AW30" s="17"/>
    </row>
    <row r="31" spans="1:50" ht="15.95" customHeight="1" thickBot="1" x14ac:dyDescent="0.2">
      <c r="A31" s="119"/>
      <c r="B31" s="138"/>
      <c r="C31" s="139"/>
      <c r="D31" s="139"/>
      <c r="E31" s="139"/>
      <c r="F31" s="139"/>
      <c r="G31" s="139"/>
      <c r="H31" s="139"/>
      <c r="I31" s="139"/>
      <c r="J31" s="155"/>
      <c r="K31" s="170"/>
      <c r="L31" s="155"/>
      <c r="M31" s="155"/>
      <c r="N31" s="155"/>
      <c r="O31" s="170"/>
      <c r="P31" s="155"/>
      <c r="Q31" s="196"/>
      <c r="R31" s="170"/>
      <c r="S31" s="155"/>
      <c r="T31" s="155"/>
      <c r="U31" s="155"/>
      <c r="V31" s="155"/>
      <c r="W31" s="161"/>
      <c r="X31" s="170"/>
      <c r="Y31" s="170"/>
      <c r="Z31" s="155"/>
      <c r="AA31" s="190"/>
      <c r="AB31" s="155"/>
      <c r="AC31" s="155"/>
      <c r="AD31" s="155"/>
      <c r="AE31" s="211"/>
      <c r="AF31" s="170"/>
      <c r="AG31" s="170"/>
      <c r="AH31" s="155"/>
      <c r="AI31" s="190"/>
      <c r="AJ31" s="155"/>
      <c r="AK31" s="199"/>
      <c r="AL31" s="39"/>
      <c r="AM31" s="33" t="s">
        <v>15</v>
      </c>
      <c r="AN31" s="34"/>
      <c r="AO31" s="34"/>
      <c r="AP31" s="35"/>
      <c r="AQ31" s="174">
        <f>COUNT(J21:AK21)</f>
        <v>0</v>
      </c>
      <c r="AR31" s="175"/>
      <c r="AS31" s="36" t="s">
        <v>10</v>
      </c>
      <c r="AT31" s="186" t="e">
        <f>(AQ30/AQ31)*100</f>
        <v>#DIV/0!</v>
      </c>
      <c r="AU31" s="187"/>
      <c r="AV31" s="77" t="s">
        <v>20</v>
      </c>
      <c r="AW31" s="17"/>
    </row>
    <row r="32" spans="1:50" ht="15.95" customHeight="1" thickTop="1" x14ac:dyDescent="0.1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5.95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09"/>
      <c r="J33" s="89"/>
      <c r="K33" s="9" t="s">
        <v>8</v>
      </c>
      <c r="L33" s="111">
        <f>L5+8</f>
        <v>69</v>
      </c>
      <c r="M33" s="111"/>
      <c r="N33" s="111"/>
      <c r="O33" s="9" t="s">
        <v>9</v>
      </c>
      <c r="P33" s="58"/>
      <c r="Q33" s="9"/>
      <c r="R33" s="9" t="s">
        <v>8</v>
      </c>
      <c r="S33" s="111">
        <f>L5+9</f>
        <v>70</v>
      </c>
      <c r="T33" s="111"/>
      <c r="U33" s="111"/>
      <c r="V33" s="9" t="s">
        <v>9</v>
      </c>
      <c r="W33" s="9"/>
      <c r="X33" s="89"/>
      <c r="Y33" s="9" t="s">
        <v>8</v>
      </c>
      <c r="Z33" s="111">
        <f>L5+10</f>
        <v>71</v>
      </c>
      <c r="AA33" s="111"/>
      <c r="AB33" s="111"/>
      <c r="AC33" s="9" t="s">
        <v>9</v>
      </c>
      <c r="AD33" s="58"/>
      <c r="AE33" s="9"/>
      <c r="AF33" s="9" t="s">
        <v>8</v>
      </c>
      <c r="AG33" s="111">
        <f>L5+11</f>
        <v>72</v>
      </c>
      <c r="AH33" s="111"/>
      <c r="AI33" s="111"/>
      <c r="AJ33" s="9" t="s">
        <v>9</v>
      </c>
      <c r="AK33" s="58"/>
      <c r="AL33" s="4"/>
      <c r="AM33" s="23" t="s">
        <v>11</v>
      </c>
      <c r="AN33" s="113">
        <f>L33</f>
        <v>69</v>
      </c>
      <c r="AO33" s="113"/>
      <c r="AP33" s="70" t="s">
        <v>12</v>
      </c>
      <c r="AQ33" s="11" t="s">
        <v>13</v>
      </c>
      <c r="AR33" s="23" t="s">
        <v>11</v>
      </c>
      <c r="AS33" s="113">
        <f>AG33</f>
        <v>72</v>
      </c>
      <c r="AT33" s="113"/>
      <c r="AU33" s="10" t="s">
        <v>12</v>
      </c>
      <c r="AV33" s="10"/>
      <c r="AW33" s="3"/>
    </row>
    <row r="34" spans="1:53" ht="15.95" customHeight="1" x14ac:dyDescent="0.15">
      <c r="A34" s="108" t="s">
        <v>49</v>
      </c>
      <c r="B34" s="109"/>
      <c r="C34" s="109"/>
      <c r="D34" s="109"/>
      <c r="E34" s="109"/>
      <c r="F34" s="109"/>
      <c r="G34" s="109"/>
      <c r="H34" s="109"/>
      <c r="I34" s="109"/>
      <c r="J34" s="90" t="b">
        <f>IF(AK20="月","火",IF(AK20="火","水",IF(AK20="水","木",IF(AK20="木","金",IF(AK20="金","土",IF(AK20="土","日",IF(AK20="日","月")))))))</f>
        <v>0</v>
      </c>
      <c r="K34" s="86" t="b">
        <f>IF(J34="月","火",IF(J34="火","水",IF(J34="水","木",IF(J34="木","金",IF(J34="金","土",IF(J34="土","日",IF(J34="日","月")))))))</f>
        <v>0</v>
      </c>
      <c r="L34" s="86" t="b">
        <f t="shared" ref="L34:AK34" si="2">IF(K34="月","火",IF(K34="火","水",IF(K34="水","木",IF(K34="木","金",IF(K34="金","土",IF(K34="土","日",IF(K34="日","月")))))))</f>
        <v>0</v>
      </c>
      <c r="M34" s="86" t="b">
        <f t="shared" si="2"/>
        <v>0</v>
      </c>
      <c r="N34" s="86" t="b">
        <f t="shared" si="2"/>
        <v>0</v>
      </c>
      <c r="O34" s="86" t="b">
        <f t="shared" si="2"/>
        <v>0</v>
      </c>
      <c r="P34" s="86" t="b">
        <f t="shared" si="2"/>
        <v>0</v>
      </c>
      <c r="Q34" s="86" t="b">
        <f t="shared" si="2"/>
        <v>0</v>
      </c>
      <c r="R34" s="86" t="b">
        <f t="shared" si="2"/>
        <v>0</v>
      </c>
      <c r="S34" s="86" t="b">
        <f t="shared" si="2"/>
        <v>0</v>
      </c>
      <c r="T34" s="86" t="b">
        <f t="shared" si="2"/>
        <v>0</v>
      </c>
      <c r="U34" s="86" t="b">
        <f t="shared" si="2"/>
        <v>0</v>
      </c>
      <c r="V34" s="86" t="b">
        <f t="shared" si="2"/>
        <v>0</v>
      </c>
      <c r="W34" s="87" t="b">
        <f t="shared" si="2"/>
        <v>0</v>
      </c>
      <c r="X34" s="90" t="b">
        <f t="shared" si="2"/>
        <v>0</v>
      </c>
      <c r="Y34" s="86" t="b">
        <f t="shared" si="2"/>
        <v>0</v>
      </c>
      <c r="Z34" s="86" t="b">
        <f t="shared" si="2"/>
        <v>0</v>
      </c>
      <c r="AA34" s="86" t="b">
        <f t="shared" si="2"/>
        <v>0</v>
      </c>
      <c r="AB34" s="86" t="b">
        <f t="shared" si="2"/>
        <v>0</v>
      </c>
      <c r="AC34" s="86" t="b">
        <f t="shared" si="2"/>
        <v>0</v>
      </c>
      <c r="AD34" s="86" t="b">
        <f t="shared" si="2"/>
        <v>0</v>
      </c>
      <c r="AE34" s="86" t="b">
        <f t="shared" si="2"/>
        <v>0</v>
      </c>
      <c r="AF34" s="86" t="b">
        <f t="shared" si="2"/>
        <v>0</v>
      </c>
      <c r="AG34" s="86" t="b">
        <f t="shared" si="2"/>
        <v>0</v>
      </c>
      <c r="AH34" s="86" t="b">
        <f t="shared" si="2"/>
        <v>0</v>
      </c>
      <c r="AI34" s="86" t="b">
        <f t="shared" si="2"/>
        <v>0</v>
      </c>
      <c r="AJ34" s="86" t="b">
        <f t="shared" si="2"/>
        <v>0</v>
      </c>
      <c r="AK34" s="86" t="b">
        <f t="shared" si="2"/>
        <v>0</v>
      </c>
      <c r="AL34" s="4"/>
      <c r="AM34" s="113" t="s">
        <v>14</v>
      </c>
      <c r="AN34" s="113"/>
      <c r="AO34" s="113"/>
      <c r="AP34" s="113"/>
      <c r="AQ34" s="113"/>
      <c r="AR34" s="113"/>
      <c r="AS34" s="113"/>
      <c r="AT34" s="113"/>
      <c r="AU34" s="113"/>
      <c r="AV34" s="113"/>
      <c r="AW34" s="3"/>
    </row>
    <row r="35" spans="1:53" s="2" customFormat="1" ht="15.95" customHeight="1" thickBot="1" x14ac:dyDescent="0.2">
      <c r="A35" s="114" t="s">
        <v>50</v>
      </c>
      <c r="B35" s="115"/>
      <c r="C35" s="115"/>
      <c r="D35" s="115"/>
      <c r="E35" s="115"/>
      <c r="F35" s="115"/>
      <c r="G35" s="115"/>
      <c r="H35" s="115"/>
      <c r="I35" s="11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5.95" customHeight="1" thickTop="1" x14ac:dyDescent="0.15">
      <c r="A36" s="117" t="s">
        <v>35</v>
      </c>
      <c r="B36" s="120" t="s">
        <v>48</v>
      </c>
      <c r="C36" s="121"/>
      <c r="D36" s="121"/>
      <c r="E36" s="121"/>
      <c r="F36" s="121"/>
      <c r="G36" s="122"/>
      <c r="H36" s="126" t="s">
        <v>1</v>
      </c>
      <c r="I36" s="207"/>
      <c r="J36" s="95"/>
      <c r="K36" s="55"/>
      <c r="L36" s="92"/>
      <c r="M36" s="91"/>
      <c r="N36" s="91"/>
      <c r="O36" s="91"/>
      <c r="P36" s="91"/>
      <c r="Q36" s="80"/>
      <c r="R36" s="55"/>
      <c r="S36" s="46"/>
      <c r="T36" s="48"/>
      <c r="U36" s="48"/>
      <c r="V36" s="48"/>
      <c r="W36" s="97"/>
      <c r="X36" s="97"/>
      <c r="Y36" s="55"/>
      <c r="Z36" s="92"/>
      <c r="AA36" s="91"/>
      <c r="AB36" s="92"/>
      <c r="AC36" s="92"/>
      <c r="AD36" s="92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5.95" customHeight="1" x14ac:dyDescent="0.15">
      <c r="A37" s="118"/>
      <c r="B37" s="123"/>
      <c r="C37" s="124"/>
      <c r="D37" s="124"/>
      <c r="E37" s="124"/>
      <c r="F37" s="124"/>
      <c r="G37" s="125"/>
      <c r="H37" s="128" t="s">
        <v>2</v>
      </c>
      <c r="I37" s="208"/>
      <c r="J37" s="96"/>
      <c r="K37" s="40"/>
      <c r="L37" s="94"/>
      <c r="M37" s="93"/>
      <c r="N37" s="93"/>
      <c r="O37" s="93"/>
      <c r="P37" s="93"/>
      <c r="Q37" s="81"/>
      <c r="R37" s="40"/>
      <c r="S37" s="18"/>
      <c r="T37" s="37"/>
      <c r="U37" s="37"/>
      <c r="V37" s="37"/>
      <c r="W37" s="98"/>
      <c r="X37" s="98"/>
      <c r="Y37" s="40"/>
      <c r="Z37" s="94"/>
      <c r="AA37" s="93"/>
      <c r="AB37" s="94"/>
      <c r="AC37" s="94"/>
      <c r="AD37" s="94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30">
        <f>COUNTIF(J36:W36,"□")</f>
        <v>0</v>
      </c>
      <c r="AR37" s="131"/>
      <c r="AS37" s="15" t="s">
        <v>0</v>
      </c>
      <c r="AT37" s="17"/>
      <c r="AU37" s="17"/>
      <c r="AV37" s="17"/>
      <c r="AW37" s="17"/>
    </row>
    <row r="38" spans="1:53" ht="15.95" customHeight="1" thickBot="1" x14ac:dyDescent="0.2">
      <c r="A38" s="118"/>
      <c r="B38" s="132" t="s">
        <v>3</v>
      </c>
      <c r="C38" s="133"/>
      <c r="D38" s="133"/>
      <c r="E38" s="133"/>
      <c r="F38" s="133"/>
      <c r="G38" s="133"/>
      <c r="H38" s="133"/>
      <c r="I38" s="133"/>
      <c r="J38" s="153"/>
      <c r="K38" s="165"/>
      <c r="L38" s="153"/>
      <c r="M38" s="153"/>
      <c r="N38" s="153"/>
      <c r="O38" s="153"/>
      <c r="P38" s="153"/>
      <c r="Q38" s="191"/>
      <c r="R38" s="153"/>
      <c r="S38" s="153"/>
      <c r="T38" s="168"/>
      <c r="U38" s="168"/>
      <c r="V38" s="168"/>
      <c r="W38" s="159"/>
      <c r="X38" s="153"/>
      <c r="Y38" s="153"/>
      <c r="Z38" s="153"/>
      <c r="AA38" s="156"/>
      <c r="AB38" s="144"/>
      <c r="AC38" s="147"/>
      <c r="AD38" s="153"/>
      <c r="AE38" s="212"/>
      <c r="AF38" s="165"/>
      <c r="AG38" s="153"/>
      <c r="AH38" s="153"/>
      <c r="AI38" s="153"/>
      <c r="AJ38" s="153"/>
      <c r="AK38" s="153"/>
      <c r="AL38" s="39"/>
      <c r="AM38" s="60" t="s">
        <v>68</v>
      </c>
      <c r="AN38" s="61"/>
      <c r="AO38" s="61"/>
      <c r="AP38" s="62"/>
      <c r="AQ38" s="174">
        <f>COUNTIF(J36:AK36,"■")</f>
        <v>0</v>
      </c>
      <c r="AR38" s="175"/>
      <c r="AS38" s="27" t="s">
        <v>0</v>
      </c>
      <c r="AT38" s="17"/>
      <c r="AU38" s="17"/>
      <c r="AV38" s="17"/>
      <c r="AW38" s="17"/>
    </row>
    <row r="39" spans="1:53" ht="15.95" customHeight="1" thickTop="1" x14ac:dyDescent="0.15">
      <c r="A39" s="118"/>
      <c r="B39" s="135"/>
      <c r="C39" s="136"/>
      <c r="D39" s="136"/>
      <c r="E39" s="136"/>
      <c r="F39" s="136"/>
      <c r="G39" s="136"/>
      <c r="H39" s="136"/>
      <c r="I39" s="136"/>
      <c r="J39" s="154"/>
      <c r="K39" s="166"/>
      <c r="L39" s="154"/>
      <c r="M39" s="154"/>
      <c r="N39" s="154"/>
      <c r="O39" s="154"/>
      <c r="P39" s="154"/>
      <c r="Q39" s="192"/>
      <c r="R39" s="154"/>
      <c r="S39" s="154"/>
      <c r="T39" s="169"/>
      <c r="U39" s="169"/>
      <c r="V39" s="169"/>
      <c r="W39" s="160"/>
      <c r="X39" s="154"/>
      <c r="Y39" s="154"/>
      <c r="Z39" s="154"/>
      <c r="AA39" s="157"/>
      <c r="AB39" s="145"/>
      <c r="AC39" s="148"/>
      <c r="AD39" s="154"/>
      <c r="AE39" s="213"/>
      <c r="AF39" s="166"/>
      <c r="AG39" s="154"/>
      <c r="AH39" s="154"/>
      <c r="AI39" s="154"/>
      <c r="AJ39" s="154"/>
      <c r="AK39" s="154"/>
      <c r="AL39" s="39"/>
      <c r="AM39" s="28" t="s">
        <v>16</v>
      </c>
      <c r="AN39" s="29"/>
      <c r="AO39" s="29"/>
      <c r="AP39" s="30"/>
      <c r="AQ39" s="176">
        <f>SUM(AQ37:AR38)</f>
        <v>0</v>
      </c>
      <c r="AR39" s="177"/>
      <c r="AS39" s="31" t="s">
        <v>10</v>
      </c>
      <c r="AT39" s="178" t="s">
        <v>19</v>
      </c>
      <c r="AU39" s="179"/>
      <c r="AV39" s="180"/>
      <c r="AW39" s="17"/>
      <c r="AX39" s="7" t="s">
        <v>34</v>
      </c>
    </row>
    <row r="40" spans="1:53" ht="15.95" customHeight="1" thickBot="1" x14ac:dyDescent="0.2">
      <c r="A40" s="118"/>
      <c r="B40" s="135"/>
      <c r="C40" s="136"/>
      <c r="D40" s="136"/>
      <c r="E40" s="136"/>
      <c r="F40" s="136"/>
      <c r="G40" s="136"/>
      <c r="H40" s="136"/>
      <c r="I40" s="136"/>
      <c r="J40" s="154"/>
      <c r="K40" s="166"/>
      <c r="L40" s="154"/>
      <c r="M40" s="154"/>
      <c r="N40" s="154"/>
      <c r="O40" s="154"/>
      <c r="P40" s="154"/>
      <c r="Q40" s="192"/>
      <c r="R40" s="154"/>
      <c r="S40" s="154"/>
      <c r="T40" s="169"/>
      <c r="U40" s="169"/>
      <c r="V40" s="169"/>
      <c r="W40" s="160"/>
      <c r="X40" s="154"/>
      <c r="Y40" s="154"/>
      <c r="Z40" s="154"/>
      <c r="AA40" s="157"/>
      <c r="AB40" s="145"/>
      <c r="AC40" s="148"/>
      <c r="AD40" s="154"/>
      <c r="AE40" s="213"/>
      <c r="AF40" s="166"/>
      <c r="AG40" s="154"/>
      <c r="AH40" s="154"/>
      <c r="AI40" s="154"/>
      <c r="AJ40" s="154"/>
      <c r="AK40" s="154"/>
      <c r="AL40" s="39"/>
      <c r="AM40" s="33" t="s">
        <v>15</v>
      </c>
      <c r="AN40" s="34"/>
      <c r="AO40" s="34"/>
      <c r="AP40" s="35"/>
      <c r="AQ40" s="174">
        <f>COUNT(J35:AK35)</f>
        <v>0</v>
      </c>
      <c r="AR40" s="175"/>
      <c r="AS40" s="36" t="s">
        <v>10</v>
      </c>
      <c r="AT40" s="181" t="e">
        <f>(AQ39/AQ40)*100</f>
        <v>#DIV/0!</v>
      </c>
      <c r="AU40" s="182"/>
      <c r="AV40" s="76" t="s">
        <v>20</v>
      </c>
      <c r="AW40" s="17"/>
      <c r="AX40" s="5" t="s">
        <v>29</v>
      </c>
    </row>
    <row r="41" spans="1:53" ht="15.95" customHeight="1" thickTop="1" x14ac:dyDescent="0.15">
      <c r="A41" s="118"/>
      <c r="B41" s="135"/>
      <c r="C41" s="136"/>
      <c r="D41" s="136"/>
      <c r="E41" s="136"/>
      <c r="F41" s="136"/>
      <c r="G41" s="136"/>
      <c r="H41" s="136"/>
      <c r="I41" s="136"/>
      <c r="J41" s="154"/>
      <c r="K41" s="166"/>
      <c r="L41" s="154"/>
      <c r="M41" s="154"/>
      <c r="N41" s="154"/>
      <c r="O41" s="154"/>
      <c r="P41" s="154"/>
      <c r="Q41" s="192"/>
      <c r="R41" s="154"/>
      <c r="S41" s="154"/>
      <c r="T41" s="169"/>
      <c r="U41" s="169"/>
      <c r="V41" s="169"/>
      <c r="W41" s="160"/>
      <c r="X41" s="154"/>
      <c r="Y41" s="154"/>
      <c r="Z41" s="154"/>
      <c r="AA41" s="157"/>
      <c r="AB41" s="145"/>
      <c r="AC41" s="148"/>
      <c r="AD41" s="154"/>
      <c r="AE41" s="213"/>
      <c r="AF41" s="166"/>
      <c r="AG41" s="154"/>
      <c r="AH41" s="154"/>
      <c r="AI41" s="154"/>
      <c r="AJ41" s="154"/>
      <c r="AK41" s="154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5.95" customHeight="1" x14ac:dyDescent="0.15">
      <c r="A42" s="118"/>
      <c r="B42" s="135"/>
      <c r="C42" s="136"/>
      <c r="D42" s="136"/>
      <c r="E42" s="136"/>
      <c r="F42" s="136"/>
      <c r="G42" s="136"/>
      <c r="H42" s="136"/>
      <c r="I42" s="136"/>
      <c r="J42" s="154"/>
      <c r="K42" s="166"/>
      <c r="L42" s="154"/>
      <c r="M42" s="154"/>
      <c r="N42" s="154"/>
      <c r="O42" s="154"/>
      <c r="P42" s="154"/>
      <c r="Q42" s="192"/>
      <c r="R42" s="154"/>
      <c r="S42" s="154"/>
      <c r="T42" s="169"/>
      <c r="U42" s="169"/>
      <c r="V42" s="169"/>
      <c r="W42" s="160"/>
      <c r="X42" s="154"/>
      <c r="Y42" s="154"/>
      <c r="Z42" s="154"/>
      <c r="AA42" s="157"/>
      <c r="AB42" s="145"/>
      <c r="AC42" s="148"/>
      <c r="AD42" s="154"/>
      <c r="AE42" s="213"/>
      <c r="AF42" s="166"/>
      <c r="AG42" s="154"/>
      <c r="AH42" s="154"/>
      <c r="AI42" s="154"/>
      <c r="AJ42" s="154"/>
      <c r="AK42" s="154"/>
      <c r="AL42" s="39"/>
      <c r="AM42" s="12" t="s">
        <v>67</v>
      </c>
      <c r="AN42" s="13"/>
      <c r="AO42" s="13"/>
      <c r="AP42" s="14"/>
      <c r="AQ42" s="130">
        <f>COUNTIF(J37:P37,"□")</f>
        <v>0</v>
      </c>
      <c r="AR42" s="131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5.95" customHeight="1" thickBot="1" x14ac:dyDescent="0.2">
      <c r="A43" s="118"/>
      <c r="B43" s="135"/>
      <c r="C43" s="136"/>
      <c r="D43" s="136"/>
      <c r="E43" s="136"/>
      <c r="F43" s="136"/>
      <c r="G43" s="136"/>
      <c r="H43" s="136"/>
      <c r="I43" s="136"/>
      <c r="J43" s="154"/>
      <c r="K43" s="166"/>
      <c r="L43" s="154"/>
      <c r="M43" s="154"/>
      <c r="N43" s="154"/>
      <c r="O43" s="154"/>
      <c r="P43" s="154"/>
      <c r="Q43" s="192"/>
      <c r="R43" s="154"/>
      <c r="S43" s="154"/>
      <c r="T43" s="169"/>
      <c r="U43" s="169"/>
      <c r="V43" s="169"/>
      <c r="W43" s="160"/>
      <c r="X43" s="154"/>
      <c r="Y43" s="154"/>
      <c r="Z43" s="154"/>
      <c r="AA43" s="157"/>
      <c r="AB43" s="145"/>
      <c r="AC43" s="148"/>
      <c r="AD43" s="154"/>
      <c r="AE43" s="213"/>
      <c r="AF43" s="166"/>
      <c r="AG43" s="154"/>
      <c r="AH43" s="154"/>
      <c r="AI43" s="154"/>
      <c r="AJ43" s="154"/>
      <c r="AK43" s="154"/>
      <c r="AL43" s="39"/>
      <c r="AM43" s="24" t="s">
        <v>68</v>
      </c>
      <c r="AN43" s="25"/>
      <c r="AO43" s="25"/>
      <c r="AP43" s="26"/>
      <c r="AQ43" s="174">
        <f>COUNTIF(J37:AK37,"■")</f>
        <v>0</v>
      </c>
      <c r="AR43" s="175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5.95" customHeight="1" thickTop="1" x14ac:dyDescent="0.15">
      <c r="A44" s="118"/>
      <c r="B44" s="135"/>
      <c r="C44" s="136"/>
      <c r="D44" s="136"/>
      <c r="E44" s="136"/>
      <c r="F44" s="136"/>
      <c r="G44" s="136"/>
      <c r="H44" s="136"/>
      <c r="I44" s="136"/>
      <c r="J44" s="154"/>
      <c r="K44" s="166"/>
      <c r="L44" s="154"/>
      <c r="M44" s="154"/>
      <c r="N44" s="154"/>
      <c r="O44" s="154"/>
      <c r="P44" s="154"/>
      <c r="Q44" s="192"/>
      <c r="R44" s="154"/>
      <c r="S44" s="154"/>
      <c r="T44" s="169"/>
      <c r="U44" s="169"/>
      <c r="V44" s="169"/>
      <c r="W44" s="160"/>
      <c r="X44" s="154"/>
      <c r="Y44" s="154"/>
      <c r="Z44" s="154"/>
      <c r="AA44" s="157"/>
      <c r="AB44" s="145"/>
      <c r="AC44" s="148"/>
      <c r="AD44" s="154"/>
      <c r="AE44" s="213"/>
      <c r="AF44" s="166"/>
      <c r="AG44" s="154"/>
      <c r="AH44" s="154"/>
      <c r="AI44" s="154"/>
      <c r="AJ44" s="154"/>
      <c r="AK44" s="154"/>
      <c r="AL44" s="39"/>
      <c r="AM44" s="28" t="s">
        <v>16</v>
      </c>
      <c r="AN44" s="29"/>
      <c r="AO44" s="29"/>
      <c r="AP44" s="30"/>
      <c r="AQ44" s="176">
        <f>SUM(AQ42:AR43)</f>
        <v>0</v>
      </c>
      <c r="AR44" s="177"/>
      <c r="AS44" s="31" t="s">
        <v>10</v>
      </c>
      <c r="AT44" s="183" t="s">
        <v>19</v>
      </c>
      <c r="AU44" s="184"/>
      <c r="AV44" s="185"/>
      <c r="AW44" s="17"/>
      <c r="AX44" s="7" t="s">
        <v>30</v>
      </c>
      <c r="AY44" s="17"/>
      <c r="AZ44" s="17"/>
      <c r="BA44" s="17"/>
    </row>
    <row r="45" spans="1:53" ht="15.95" customHeight="1" thickBot="1" x14ac:dyDescent="0.2">
      <c r="A45" s="119"/>
      <c r="B45" s="138"/>
      <c r="C45" s="139"/>
      <c r="D45" s="139"/>
      <c r="E45" s="139"/>
      <c r="F45" s="139"/>
      <c r="G45" s="139"/>
      <c r="H45" s="139"/>
      <c r="I45" s="139"/>
      <c r="J45" s="155"/>
      <c r="K45" s="167"/>
      <c r="L45" s="155"/>
      <c r="M45" s="155"/>
      <c r="N45" s="155"/>
      <c r="O45" s="155"/>
      <c r="P45" s="155"/>
      <c r="Q45" s="193"/>
      <c r="R45" s="155"/>
      <c r="S45" s="155"/>
      <c r="T45" s="170"/>
      <c r="U45" s="170"/>
      <c r="V45" s="170"/>
      <c r="W45" s="161"/>
      <c r="X45" s="155"/>
      <c r="Y45" s="155"/>
      <c r="Z45" s="155"/>
      <c r="AA45" s="158"/>
      <c r="AB45" s="146"/>
      <c r="AC45" s="149"/>
      <c r="AD45" s="155"/>
      <c r="AE45" s="214"/>
      <c r="AF45" s="167"/>
      <c r="AG45" s="155"/>
      <c r="AH45" s="155"/>
      <c r="AI45" s="155"/>
      <c r="AJ45" s="155"/>
      <c r="AK45" s="155"/>
      <c r="AL45" s="39"/>
      <c r="AM45" s="33" t="s">
        <v>15</v>
      </c>
      <c r="AN45" s="34"/>
      <c r="AO45" s="34"/>
      <c r="AP45" s="35"/>
      <c r="AQ45" s="174">
        <f>COUNT(J35:AK35)</f>
        <v>0</v>
      </c>
      <c r="AR45" s="175"/>
      <c r="AS45" s="36" t="s">
        <v>10</v>
      </c>
      <c r="AT45" s="186" t="e">
        <f>(AQ44/AQ45)*100</f>
        <v>#DIV/0!</v>
      </c>
      <c r="AU45" s="187"/>
      <c r="AV45" s="77" t="s">
        <v>20</v>
      </c>
      <c r="AW45" s="17"/>
      <c r="AX45" s="16" t="s">
        <v>33</v>
      </c>
      <c r="AY45" s="16"/>
      <c r="AZ45" s="16"/>
      <c r="BA45" s="7"/>
    </row>
    <row r="46" spans="1:53" ht="15.95" customHeight="1" thickTop="1" x14ac:dyDescent="0.15">
      <c r="A46" s="203" t="s">
        <v>45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5.95" customHeight="1" x14ac:dyDescent="0.15"/>
    <row r="48" spans="1:5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</sheetData>
  <mergeCells count="176">
    <mergeCell ref="A46:AK46"/>
    <mergeCell ref="A35:I35"/>
    <mergeCell ref="A36:A45"/>
    <mergeCell ref="B36:G37"/>
    <mergeCell ref="H36:I36"/>
    <mergeCell ref="H37:I37"/>
    <mergeCell ref="N38:N45"/>
    <mergeCell ref="O38:O45"/>
    <mergeCell ref="P38:P45"/>
    <mergeCell ref="Q38:Q45"/>
    <mergeCell ref="R38:R45"/>
    <mergeCell ref="S38:S45"/>
    <mergeCell ref="T38:T45"/>
    <mergeCell ref="U38:U45"/>
    <mergeCell ref="V38:V45"/>
    <mergeCell ref="W38:W45"/>
    <mergeCell ref="X38:X45"/>
    <mergeCell ref="Y38:Y45"/>
    <mergeCell ref="Z38:Z45"/>
    <mergeCell ref="AE38:AE45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X2:AD2"/>
    <mergeCell ref="AI2:AP2"/>
    <mergeCell ref="AQ2:AV2"/>
    <mergeCell ref="F3:R3"/>
    <mergeCell ref="AT45:AU45"/>
    <mergeCell ref="AI38:AI45"/>
    <mergeCell ref="AJ38:AJ45"/>
    <mergeCell ref="AK38:AK45"/>
    <mergeCell ref="AQ38:AR38"/>
    <mergeCell ref="AQ37:AR37"/>
    <mergeCell ref="B38:I45"/>
    <mergeCell ref="J38:J45"/>
    <mergeCell ref="K38:K45"/>
    <mergeCell ref="L38:L45"/>
    <mergeCell ref="M38:M45"/>
    <mergeCell ref="AF38:AF45"/>
    <mergeCell ref="AG38:AG45"/>
    <mergeCell ref="AQ39:AR39"/>
    <mergeCell ref="AA38:AA45"/>
    <mergeCell ref="A33:I33"/>
    <mergeCell ref="L33:N33"/>
    <mergeCell ref="S33:U33"/>
    <mergeCell ref="Z33:AB33"/>
    <mergeCell ref="AG33:AI33"/>
    <mergeCell ref="AN33:AO33"/>
    <mergeCell ref="AQ45:AR45"/>
    <mergeCell ref="AB38:AB45"/>
    <mergeCell ref="AC38:AC45"/>
    <mergeCell ref="AD38:AD45"/>
    <mergeCell ref="AS33:AT33"/>
    <mergeCell ref="A34:I34"/>
    <mergeCell ref="AM34:AV34"/>
    <mergeCell ref="AH24:AH31"/>
    <mergeCell ref="AI24:AI31"/>
    <mergeCell ref="AJ24:AJ31"/>
    <mergeCell ref="AK24:AK31"/>
    <mergeCell ref="AQ24:AR24"/>
    <mergeCell ref="AQ25:AR25"/>
    <mergeCell ref="AT25:AV25"/>
    <mergeCell ref="AQ26:AR26"/>
    <mergeCell ref="AT26:AU26"/>
    <mergeCell ref="AQ28:AR28"/>
    <mergeCell ref="AQ29:AR29"/>
    <mergeCell ref="AQ30:AR30"/>
    <mergeCell ref="AT30:AV30"/>
    <mergeCell ref="AQ31:AR31"/>
    <mergeCell ref="AT31:AU31"/>
    <mergeCell ref="Y24:Y31"/>
    <mergeCell ref="Z24:Z31"/>
    <mergeCell ref="AA24:AA31"/>
    <mergeCell ref="AB24:AB31"/>
    <mergeCell ref="AC24:AC31"/>
    <mergeCell ref="AD24:AD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K24:K31"/>
    <mergeCell ref="L24:L31"/>
    <mergeCell ref="M24:M31"/>
    <mergeCell ref="N24:N31"/>
    <mergeCell ref="O24:O31"/>
    <mergeCell ref="P24:P31"/>
    <mergeCell ref="Q24:Q31"/>
    <mergeCell ref="R24:R31"/>
    <mergeCell ref="S24:S31"/>
    <mergeCell ref="T24:T31"/>
    <mergeCell ref="U24:U31"/>
    <mergeCell ref="V24:V31"/>
    <mergeCell ref="W24:W31"/>
    <mergeCell ref="X24:X31"/>
    <mergeCell ref="AT11:AV11"/>
    <mergeCell ref="AQ12:AR12"/>
    <mergeCell ref="AT12:AU12"/>
    <mergeCell ref="AQ14:AR14"/>
    <mergeCell ref="AQ15:AR15"/>
    <mergeCell ref="AQ16:AR16"/>
    <mergeCell ref="AT16:AV16"/>
    <mergeCell ref="AT17:AU17"/>
    <mergeCell ref="AF10:AF17"/>
    <mergeCell ref="AE24:AE31"/>
    <mergeCell ref="AF24:AF31"/>
    <mergeCell ref="AG24:AG31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V10:V17"/>
    <mergeCell ref="W10:W17"/>
    <mergeCell ref="X10:X17"/>
    <mergeCell ref="Y10:Y17"/>
    <mergeCell ref="Z10:Z17"/>
    <mergeCell ref="AA10:AA17"/>
    <mergeCell ref="AJ10:AJ17"/>
    <mergeCell ref="AK10:AK17"/>
    <mergeCell ref="AQ10:AR10"/>
    <mergeCell ref="AQ11:AR11"/>
    <mergeCell ref="AQ17:AR17"/>
    <mergeCell ref="AB10:AB17"/>
    <mergeCell ref="AC10:AC17"/>
    <mergeCell ref="AD10:AD17"/>
    <mergeCell ref="AE10:AE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B10:I17"/>
    <mergeCell ref="J10:J17"/>
    <mergeCell ref="K10:K17"/>
    <mergeCell ref="L10:L17"/>
    <mergeCell ref="M10:M17"/>
    <mergeCell ref="N10:N17"/>
    <mergeCell ref="O10:O17"/>
    <mergeCell ref="P10:P17"/>
    <mergeCell ref="Q10:Q17"/>
    <mergeCell ref="R10:R17"/>
    <mergeCell ref="S10:S17"/>
    <mergeCell ref="T10:T17"/>
    <mergeCell ref="U10:U17"/>
    <mergeCell ref="AG10:AG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</mergeCells>
  <phoneticPr fontId="6"/>
  <conditionalFormatting sqref="J6:AK6">
    <cfRule type="containsText" dxfId="5" priority="5" stopIfTrue="1" operator="containsText" text="日">
      <formula>NOT(ISERROR(SEARCH("日",J6)))</formula>
    </cfRule>
    <cfRule type="containsText" dxfId="4" priority="6" stopIfTrue="1" operator="containsText" text="土">
      <formula>NOT(ISERROR(SEARCH("土",J6)))</formula>
    </cfRule>
  </conditionalFormatting>
  <conditionalFormatting sqref="J20:AK20">
    <cfRule type="containsText" dxfId="3" priority="3" stopIfTrue="1" operator="containsText" text="日">
      <formula>NOT(ISERROR(SEARCH("日",J20)))</formula>
    </cfRule>
    <cfRule type="containsText" dxfId="2" priority="4" stopIfTrue="1" operator="containsText" text="土">
      <formula>NOT(ISERROR(SEARCH("土",J20)))</formula>
    </cfRule>
  </conditionalFormatting>
  <conditionalFormatting sqref="J34:AK34">
    <cfRule type="containsText" dxfId="1" priority="1" stopIfTrue="1" operator="containsText" text="日">
      <formula>NOT(ISERROR(SEARCH("日",J34)))</formula>
    </cfRule>
    <cfRule type="containsText" dxfId="0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40"/>
  <sheetViews>
    <sheetView view="pageBreakPreview" zoomScaleNormal="100" zoomScaleSheetLayoutView="100" workbookViewId="0"/>
  </sheetViews>
  <sheetFormatPr defaultRowHeight="13.5" x14ac:dyDescent="0.15"/>
  <cols>
    <col min="1" max="56" width="2.875" customWidth="1"/>
  </cols>
  <sheetData>
    <row r="1" spans="1:48" ht="26.25" customHeight="1" x14ac:dyDescent="0.15">
      <c r="A1" s="6" t="s">
        <v>39</v>
      </c>
      <c r="AR1" s="82"/>
      <c r="AS1" s="82"/>
      <c r="AT1" s="82"/>
      <c r="AU1" s="82"/>
    </row>
    <row r="2" spans="1:48" ht="18.75" customHeight="1" x14ac:dyDescent="0.15">
      <c r="A2" s="1"/>
      <c r="B2" s="219" t="s">
        <v>5</v>
      </c>
      <c r="C2" s="219"/>
      <c r="D2" s="219"/>
      <c r="E2" t="s">
        <v>6</v>
      </c>
      <c r="F2" s="223">
        <f>'1・12'!F2:T2</f>
        <v>0</v>
      </c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0" t="s">
        <v>4</v>
      </c>
      <c r="U2" s="220"/>
      <c r="V2" s="45" t="s">
        <v>6</v>
      </c>
      <c r="W2" s="223" t="str">
        <f>'1・12'!X2</f>
        <v>R○.○.○～R○.○.○</v>
      </c>
      <c r="X2" s="223"/>
      <c r="Y2" s="223"/>
      <c r="Z2" s="223"/>
      <c r="AA2" s="223"/>
      <c r="AB2" s="223"/>
      <c r="AC2" s="223"/>
      <c r="AD2" s="223"/>
      <c r="AE2" s="223"/>
      <c r="AF2" s="38"/>
      <c r="AG2" s="38"/>
      <c r="AH2" s="100" t="s">
        <v>42</v>
      </c>
      <c r="AI2" s="38" t="s">
        <v>44</v>
      </c>
      <c r="AJ2" s="229">
        <f>'1・12'!AI2</f>
        <v>0</v>
      </c>
      <c r="AK2" s="229"/>
      <c r="AL2" s="229"/>
      <c r="AM2" s="229"/>
      <c r="AN2" s="229"/>
      <c r="AO2" s="229"/>
      <c r="AP2" s="229"/>
      <c r="AQ2" s="229"/>
      <c r="AR2" s="229"/>
      <c r="AS2" s="229"/>
      <c r="AT2" s="229"/>
    </row>
    <row r="3" spans="1:48" ht="18.75" customHeight="1" x14ac:dyDescent="0.15">
      <c r="B3" s="221" t="s">
        <v>7</v>
      </c>
      <c r="C3" s="221"/>
      <c r="D3" s="221"/>
      <c r="E3" t="s">
        <v>6</v>
      </c>
      <c r="F3" s="223">
        <f>'1・12'!F3:R3</f>
        <v>0</v>
      </c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100" t="s">
        <v>43</v>
      </c>
      <c r="AI3" s="38" t="s">
        <v>44</v>
      </c>
      <c r="AJ3" s="229" t="str">
        <f>'1・12'!AQ2</f>
        <v>加須市</v>
      </c>
      <c r="AK3" s="229"/>
      <c r="AL3" s="229"/>
      <c r="AM3" s="229"/>
      <c r="AN3" s="229"/>
      <c r="AO3" s="229"/>
      <c r="AP3" s="229"/>
      <c r="AQ3" s="229"/>
      <c r="AR3" s="229"/>
      <c r="AS3" s="229"/>
      <c r="AT3" s="229"/>
    </row>
    <row r="5" spans="1:48" x14ac:dyDescent="0.15">
      <c r="B5" s="41" t="s">
        <v>11</v>
      </c>
      <c r="C5" s="218">
        <v>1</v>
      </c>
      <c r="D5" s="218"/>
      <c r="E5" s="41" t="s">
        <v>12</v>
      </c>
      <c r="F5" s="41" t="s">
        <v>22</v>
      </c>
      <c r="G5" s="41" t="s">
        <v>11</v>
      </c>
      <c r="H5" s="218">
        <v>4</v>
      </c>
      <c r="I5" s="218"/>
      <c r="J5" s="41" t="s">
        <v>12</v>
      </c>
      <c r="N5" s="41" t="s">
        <v>11</v>
      </c>
      <c r="O5" s="222">
        <v>25</v>
      </c>
      <c r="P5" s="222"/>
      <c r="Q5" s="41" t="s">
        <v>12</v>
      </c>
      <c r="R5" s="41" t="s">
        <v>22</v>
      </c>
      <c r="S5" s="41" t="s">
        <v>11</v>
      </c>
      <c r="T5" s="218">
        <v>28</v>
      </c>
      <c r="U5" s="218"/>
      <c r="V5" s="41" t="s">
        <v>12</v>
      </c>
      <c r="Y5" s="41" t="s">
        <v>11</v>
      </c>
      <c r="Z5" s="218">
        <v>49</v>
      </c>
      <c r="AA5" s="218"/>
      <c r="AB5" s="41" t="s">
        <v>12</v>
      </c>
      <c r="AC5" s="41" t="s">
        <v>22</v>
      </c>
      <c r="AD5" s="41" t="s">
        <v>11</v>
      </c>
      <c r="AE5" s="218">
        <v>52</v>
      </c>
      <c r="AF5" s="218"/>
      <c r="AG5" s="41" t="s">
        <v>12</v>
      </c>
      <c r="AJ5" s="41" t="s">
        <v>23</v>
      </c>
      <c r="AK5" s="43"/>
      <c r="AL5" s="43"/>
      <c r="AM5" s="41"/>
      <c r="AN5" s="41"/>
      <c r="AO5" s="41"/>
      <c r="AP5" s="44"/>
      <c r="AQ5" s="45"/>
      <c r="AR5" s="38"/>
    </row>
    <row r="6" spans="1:48" x14ac:dyDescent="0.15">
      <c r="B6" s="12" t="s">
        <v>69</v>
      </c>
      <c r="C6" s="13"/>
      <c r="D6" s="13"/>
      <c r="E6" s="14"/>
      <c r="F6" s="130">
        <f>'1・12'!AQ14</f>
        <v>0</v>
      </c>
      <c r="G6" s="131"/>
      <c r="H6" s="15" t="s">
        <v>0</v>
      </c>
      <c r="I6" s="17"/>
      <c r="J6" s="17"/>
      <c r="K6" s="17"/>
      <c r="L6" s="17"/>
      <c r="N6" s="12" t="s">
        <v>69</v>
      </c>
      <c r="O6" s="13"/>
      <c r="P6" s="13"/>
      <c r="Q6" s="14"/>
      <c r="R6" s="130">
        <f>'25・36'!AQ14</f>
        <v>0</v>
      </c>
      <c r="S6" s="131"/>
      <c r="T6" s="15" t="s">
        <v>0</v>
      </c>
      <c r="U6" s="17"/>
      <c r="V6" s="17"/>
      <c r="W6" s="17"/>
      <c r="Y6" s="12" t="s">
        <v>69</v>
      </c>
      <c r="Z6" s="13"/>
      <c r="AA6" s="13"/>
      <c r="AB6" s="14"/>
      <c r="AC6" s="130">
        <f>'49・60'!AQ14</f>
        <v>0</v>
      </c>
      <c r="AD6" s="131"/>
      <c r="AE6" s="15" t="s">
        <v>0</v>
      </c>
      <c r="AF6" s="17"/>
      <c r="AG6" s="17"/>
      <c r="AH6" s="17"/>
      <c r="AJ6" s="12" t="s">
        <v>69</v>
      </c>
      <c r="AK6" s="13"/>
      <c r="AL6" s="13"/>
      <c r="AM6" s="14"/>
      <c r="AN6" s="130">
        <f>F6+F12+F18+F24+F30+F36+R6+R12+R18+R24+R30+R36+AC6+AC12+AC18+AC24+AC30+AC36</f>
        <v>0</v>
      </c>
      <c r="AO6" s="131"/>
      <c r="AP6" s="15" t="s">
        <v>0</v>
      </c>
      <c r="AQ6" s="17"/>
      <c r="AR6" s="17"/>
      <c r="AS6" s="17"/>
    </row>
    <row r="7" spans="1:48" ht="14.25" thickBot="1" x14ac:dyDescent="0.2">
      <c r="B7" s="24" t="s">
        <v>70</v>
      </c>
      <c r="C7" s="25"/>
      <c r="D7" s="25"/>
      <c r="E7" s="26"/>
      <c r="F7" s="224">
        <f>'1・12'!AQ15</f>
        <v>0</v>
      </c>
      <c r="G7" s="225"/>
      <c r="H7" s="27" t="s">
        <v>0</v>
      </c>
      <c r="I7" s="17"/>
      <c r="J7" s="17"/>
      <c r="K7" s="17"/>
      <c r="N7" s="24" t="s">
        <v>70</v>
      </c>
      <c r="O7" s="25"/>
      <c r="P7" s="25"/>
      <c r="Q7" s="26"/>
      <c r="R7" s="224">
        <f>'25・36'!AQ15</f>
        <v>0</v>
      </c>
      <c r="S7" s="225"/>
      <c r="T7" s="27" t="s">
        <v>0</v>
      </c>
      <c r="U7" s="17"/>
      <c r="V7" s="17"/>
      <c r="W7" s="17"/>
      <c r="Y7" s="24" t="s">
        <v>70</v>
      </c>
      <c r="Z7" s="25"/>
      <c r="AA7" s="25"/>
      <c r="AB7" s="26"/>
      <c r="AC7" s="224">
        <f>'49・60'!AQ15</f>
        <v>0</v>
      </c>
      <c r="AD7" s="225"/>
      <c r="AE7" s="27" t="s">
        <v>0</v>
      </c>
      <c r="AF7" s="17"/>
      <c r="AG7" s="17"/>
      <c r="AH7" s="17"/>
      <c r="AJ7" s="24" t="s">
        <v>70</v>
      </c>
      <c r="AK7" s="25"/>
      <c r="AL7" s="25"/>
      <c r="AM7" s="26"/>
      <c r="AN7" s="130">
        <f>F7+F13+F19+F25+F31+F37+R7+R13+R19+R25+R31+R37+AC7+AC13+AC19+AC25+AC31+AC37</f>
        <v>0</v>
      </c>
      <c r="AO7" s="131"/>
      <c r="AP7" s="27" t="s">
        <v>0</v>
      </c>
      <c r="AQ7" s="17"/>
      <c r="AR7" s="17"/>
      <c r="AS7" s="17"/>
    </row>
    <row r="8" spans="1:48" ht="14.25" thickTop="1" x14ac:dyDescent="0.15">
      <c r="B8" s="28" t="s">
        <v>16</v>
      </c>
      <c r="C8" s="29"/>
      <c r="D8" s="29"/>
      <c r="E8" s="30"/>
      <c r="F8" s="176">
        <f>'1・12'!AQ16</f>
        <v>0</v>
      </c>
      <c r="G8" s="177"/>
      <c r="H8" s="31" t="s">
        <v>10</v>
      </c>
      <c r="I8" s="183" t="s">
        <v>19</v>
      </c>
      <c r="J8" s="184"/>
      <c r="K8" s="185"/>
      <c r="N8" s="28" t="s">
        <v>16</v>
      </c>
      <c r="O8" s="29"/>
      <c r="P8" s="29"/>
      <c r="Q8" s="30"/>
      <c r="R8" s="176">
        <f>'25・36'!AQ16</f>
        <v>0</v>
      </c>
      <c r="S8" s="177"/>
      <c r="T8" s="31" t="s">
        <v>10</v>
      </c>
      <c r="U8" s="183" t="s">
        <v>19</v>
      </c>
      <c r="V8" s="184"/>
      <c r="W8" s="185"/>
      <c r="Y8" s="28" t="s">
        <v>16</v>
      </c>
      <c r="Z8" s="29"/>
      <c r="AA8" s="29"/>
      <c r="AB8" s="30"/>
      <c r="AC8" s="176">
        <f>'49・60'!AQ16</f>
        <v>0</v>
      </c>
      <c r="AD8" s="177"/>
      <c r="AE8" s="31" t="s">
        <v>10</v>
      </c>
      <c r="AF8" s="183" t="s">
        <v>19</v>
      </c>
      <c r="AG8" s="184"/>
      <c r="AH8" s="185"/>
      <c r="AJ8" s="28" t="s">
        <v>16</v>
      </c>
      <c r="AK8" s="29"/>
      <c r="AL8" s="29"/>
      <c r="AM8" s="30"/>
      <c r="AN8" s="176">
        <f>SUM(AN6:AO7)</f>
        <v>0</v>
      </c>
      <c r="AO8" s="177"/>
      <c r="AP8" s="31" t="s">
        <v>10</v>
      </c>
      <c r="AQ8" s="183" t="s">
        <v>19</v>
      </c>
      <c r="AR8" s="184"/>
      <c r="AS8" s="185"/>
    </row>
    <row r="9" spans="1:48" ht="14.25" thickBot="1" x14ac:dyDescent="0.2">
      <c r="B9" s="33" t="s">
        <v>15</v>
      </c>
      <c r="C9" s="34"/>
      <c r="D9" s="34"/>
      <c r="E9" s="35"/>
      <c r="F9" s="174">
        <f>'1・12'!AQ17</f>
        <v>0</v>
      </c>
      <c r="G9" s="175"/>
      <c r="H9" s="36" t="s">
        <v>10</v>
      </c>
      <c r="I9" s="186" t="e">
        <f>(F8/F9)*100</f>
        <v>#DIV/0!</v>
      </c>
      <c r="J9" s="187"/>
      <c r="K9" s="77" t="s">
        <v>20</v>
      </c>
      <c r="N9" s="33" t="s">
        <v>15</v>
      </c>
      <c r="O9" s="34"/>
      <c r="P9" s="34"/>
      <c r="Q9" s="35"/>
      <c r="R9" s="174">
        <f>'25・36'!AQ17</f>
        <v>0</v>
      </c>
      <c r="S9" s="175"/>
      <c r="T9" s="36" t="s">
        <v>10</v>
      </c>
      <c r="U9" s="186" t="e">
        <f>(R8/R9)*100</f>
        <v>#DIV/0!</v>
      </c>
      <c r="V9" s="187"/>
      <c r="W9" s="77" t="s">
        <v>20</v>
      </c>
      <c r="Y9" s="33" t="s">
        <v>15</v>
      </c>
      <c r="Z9" s="34"/>
      <c r="AA9" s="34"/>
      <c r="AB9" s="35"/>
      <c r="AC9" s="174">
        <f>'49・60'!AQ17</f>
        <v>0</v>
      </c>
      <c r="AD9" s="175"/>
      <c r="AE9" s="36" t="s">
        <v>10</v>
      </c>
      <c r="AF9" s="186" t="e">
        <f>(AC8/AC9)*100</f>
        <v>#DIV/0!</v>
      </c>
      <c r="AG9" s="187"/>
      <c r="AH9" s="77" t="s">
        <v>20</v>
      </c>
      <c r="AJ9" s="33" t="s">
        <v>15</v>
      </c>
      <c r="AK9" s="34"/>
      <c r="AL9" s="34"/>
      <c r="AM9" s="35"/>
      <c r="AN9" s="174">
        <f>F9+F15+F21+F27+F33+F39+R9+R15+R21+R27+R33+R39+AC9+AC15+AC21+AC27+AC33+AC39</f>
        <v>0</v>
      </c>
      <c r="AO9" s="175"/>
      <c r="AP9" s="36" t="s">
        <v>10</v>
      </c>
      <c r="AQ9" s="186" t="e">
        <f>(AN8/AN9)*100</f>
        <v>#DIV/0!</v>
      </c>
      <c r="AR9" s="187"/>
      <c r="AS9" s="77" t="s">
        <v>20</v>
      </c>
    </row>
    <row r="10" spans="1:48" ht="14.25" thickTop="1" x14ac:dyDescent="0.15">
      <c r="B10" s="32"/>
      <c r="N10" s="32"/>
      <c r="Y10" s="32"/>
      <c r="AJ10" s="32"/>
    </row>
    <row r="11" spans="1:48" x14ac:dyDescent="0.15">
      <c r="B11" s="41" t="s">
        <v>11</v>
      </c>
      <c r="C11" s="218">
        <v>5</v>
      </c>
      <c r="D11" s="218"/>
      <c r="E11" s="41" t="s">
        <v>12</v>
      </c>
      <c r="F11" s="41" t="s">
        <v>22</v>
      </c>
      <c r="G11" s="41" t="s">
        <v>11</v>
      </c>
      <c r="H11" s="218">
        <v>8</v>
      </c>
      <c r="I11" s="218"/>
      <c r="J11" s="41" t="s">
        <v>12</v>
      </c>
      <c r="N11" s="41" t="s">
        <v>11</v>
      </c>
      <c r="O11" s="222">
        <v>29</v>
      </c>
      <c r="P11" s="222"/>
      <c r="Q11" s="41" t="s">
        <v>12</v>
      </c>
      <c r="R11" s="41" t="s">
        <v>22</v>
      </c>
      <c r="S11" s="41" t="s">
        <v>11</v>
      </c>
      <c r="T11" s="218">
        <v>32</v>
      </c>
      <c r="U11" s="218"/>
      <c r="V11" s="41" t="s">
        <v>12</v>
      </c>
      <c r="Y11" s="41" t="s">
        <v>11</v>
      </c>
      <c r="Z11" s="218">
        <v>53</v>
      </c>
      <c r="AA11" s="218"/>
      <c r="AB11" s="41" t="s">
        <v>12</v>
      </c>
      <c r="AC11" s="41" t="s">
        <v>22</v>
      </c>
      <c r="AD11" s="41" t="s">
        <v>11</v>
      </c>
      <c r="AE11" s="218">
        <v>56</v>
      </c>
      <c r="AF11" s="218"/>
      <c r="AG11" s="41" t="s">
        <v>12</v>
      </c>
      <c r="AJ11" s="2"/>
      <c r="AK11" s="7" t="s">
        <v>17</v>
      </c>
      <c r="AR11" s="17"/>
      <c r="AS11" s="17"/>
      <c r="AT11" s="17"/>
      <c r="AU11" s="17"/>
      <c r="AV11" s="17"/>
    </row>
    <row r="12" spans="1:48" x14ac:dyDescent="0.15">
      <c r="B12" s="12" t="s">
        <v>69</v>
      </c>
      <c r="C12" s="13"/>
      <c r="D12" s="13"/>
      <c r="E12" s="14"/>
      <c r="F12" s="130">
        <f>'1・12'!AQ28</f>
        <v>0</v>
      </c>
      <c r="G12" s="131"/>
      <c r="H12" s="15" t="s">
        <v>0</v>
      </c>
      <c r="I12" s="17"/>
      <c r="J12" s="17"/>
      <c r="K12" s="17"/>
      <c r="N12" s="12" t="s">
        <v>69</v>
      </c>
      <c r="O12" s="13"/>
      <c r="P12" s="13"/>
      <c r="Q12" s="14"/>
      <c r="R12" s="130">
        <f>'25・36'!AQ28</f>
        <v>0</v>
      </c>
      <c r="S12" s="131"/>
      <c r="T12" s="15" t="s">
        <v>0</v>
      </c>
      <c r="U12" s="17"/>
      <c r="V12" s="17"/>
      <c r="W12" s="17"/>
      <c r="Y12" s="12" t="s">
        <v>69</v>
      </c>
      <c r="Z12" s="13"/>
      <c r="AA12" s="13"/>
      <c r="AB12" s="14"/>
      <c r="AC12" s="130">
        <f>'49・60'!AQ28</f>
        <v>0</v>
      </c>
      <c r="AD12" s="131"/>
      <c r="AE12" s="15" t="s">
        <v>0</v>
      </c>
      <c r="AF12" s="17"/>
      <c r="AG12" s="17"/>
      <c r="AH12" s="17"/>
      <c r="AJ12" s="22"/>
      <c r="AK12" s="7" t="s">
        <v>24</v>
      </c>
      <c r="AN12" s="7" t="s">
        <v>25</v>
      </c>
      <c r="AR12" s="17"/>
      <c r="AS12" s="17"/>
      <c r="AT12" s="17"/>
      <c r="AU12" s="5"/>
      <c r="AV12" s="5"/>
    </row>
    <row r="13" spans="1:48" ht="14.25" thickBot="1" x14ac:dyDescent="0.2">
      <c r="B13" s="24" t="s">
        <v>70</v>
      </c>
      <c r="C13" s="25"/>
      <c r="D13" s="25"/>
      <c r="E13" s="26"/>
      <c r="F13" s="224">
        <f>'1・12'!AQ29</f>
        <v>0</v>
      </c>
      <c r="G13" s="225"/>
      <c r="H13" s="27" t="s">
        <v>0</v>
      </c>
      <c r="I13" s="17"/>
      <c r="J13" s="17"/>
      <c r="K13" s="17"/>
      <c r="N13" s="24" t="s">
        <v>70</v>
      </c>
      <c r="O13" s="25"/>
      <c r="P13" s="25"/>
      <c r="Q13" s="26"/>
      <c r="R13" s="224">
        <f>'25・36'!AQ29</f>
        <v>0</v>
      </c>
      <c r="S13" s="225"/>
      <c r="T13" s="27" t="s">
        <v>0</v>
      </c>
      <c r="U13" s="17"/>
      <c r="V13" s="17"/>
      <c r="W13" s="17"/>
      <c r="Y13" s="24" t="s">
        <v>70</v>
      </c>
      <c r="Z13" s="25"/>
      <c r="AA13" s="25"/>
      <c r="AB13" s="26"/>
      <c r="AC13" s="224">
        <f>'49・60'!AQ29</f>
        <v>0</v>
      </c>
      <c r="AD13" s="225"/>
      <c r="AE13" s="27" t="s">
        <v>0</v>
      </c>
      <c r="AF13" s="17"/>
      <c r="AG13" s="17"/>
      <c r="AH13" s="17"/>
      <c r="AJ13" s="22"/>
      <c r="AK13" t="s">
        <v>36</v>
      </c>
      <c r="AU13" s="5"/>
      <c r="AV13" s="5"/>
    </row>
    <row r="14" spans="1:48" ht="14.25" thickTop="1" x14ac:dyDescent="0.15">
      <c r="B14" s="28" t="s">
        <v>16</v>
      </c>
      <c r="C14" s="29"/>
      <c r="D14" s="29"/>
      <c r="E14" s="30"/>
      <c r="F14" s="176">
        <f>'1・12'!AQ30</f>
        <v>0</v>
      </c>
      <c r="G14" s="177"/>
      <c r="H14" s="31" t="s">
        <v>10</v>
      </c>
      <c r="I14" s="183" t="s">
        <v>19</v>
      </c>
      <c r="J14" s="184"/>
      <c r="K14" s="185"/>
      <c r="N14" s="28" t="s">
        <v>16</v>
      </c>
      <c r="O14" s="29"/>
      <c r="P14" s="29"/>
      <c r="Q14" s="30"/>
      <c r="R14" s="176">
        <f>'25・36'!AQ30</f>
        <v>0</v>
      </c>
      <c r="S14" s="177"/>
      <c r="T14" s="31" t="s">
        <v>10</v>
      </c>
      <c r="U14" s="183" t="s">
        <v>19</v>
      </c>
      <c r="V14" s="184"/>
      <c r="W14" s="185"/>
      <c r="Y14" s="28" t="s">
        <v>16</v>
      </c>
      <c r="Z14" s="29"/>
      <c r="AA14" s="29"/>
      <c r="AB14" s="30"/>
      <c r="AC14" s="176">
        <f>'49・60'!AQ30</f>
        <v>0</v>
      </c>
      <c r="AD14" s="177"/>
      <c r="AE14" s="31" t="s">
        <v>10</v>
      </c>
      <c r="AF14" s="183" t="s">
        <v>19</v>
      </c>
      <c r="AG14" s="184"/>
      <c r="AH14" s="185"/>
      <c r="AJ14" s="7"/>
    </row>
    <row r="15" spans="1:48" ht="14.25" thickBot="1" x14ac:dyDescent="0.2">
      <c r="B15" s="33" t="s">
        <v>15</v>
      </c>
      <c r="C15" s="34"/>
      <c r="D15" s="34"/>
      <c r="E15" s="35"/>
      <c r="F15" s="174">
        <f>'1・12'!AQ31</f>
        <v>0</v>
      </c>
      <c r="G15" s="175"/>
      <c r="H15" s="36" t="s">
        <v>10</v>
      </c>
      <c r="I15" s="186" t="e">
        <f>(F14/F15)*100</f>
        <v>#DIV/0!</v>
      </c>
      <c r="J15" s="187"/>
      <c r="K15" s="77" t="s">
        <v>20</v>
      </c>
      <c r="N15" s="33" t="s">
        <v>15</v>
      </c>
      <c r="O15" s="34"/>
      <c r="P15" s="34"/>
      <c r="Q15" s="35"/>
      <c r="R15" s="174">
        <f>'25・36'!AQ31</f>
        <v>0</v>
      </c>
      <c r="S15" s="175"/>
      <c r="T15" s="36" t="s">
        <v>10</v>
      </c>
      <c r="U15" s="186" t="e">
        <f>(R14/R15)*100</f>
        <v>#DIV/0!</v>
      </c>
      <c r="V15" s="187"/>
      <c r="W15" s="77" t="s">
        <v>20</v>
      </c>
      <c r="Y15" s="33" t="s">
        <v>15</v>
      </c>
      <c r="Z15" s="34"/>
      <c r="AA15" s="34"/>
      <c r="AB15" s="35"/>
      <c r="AC15" s="174">
        <f>'49・60'!AQ31</f>
        <v>0</v>
      </c>
      <c r="AD15" s="175"/>
      <c r="AE15" s="36" t="s">
        <v>10</v>
      </c>
      <c r="AF15" s="186" t="e">
        <f>(AC14/AC15)*100</f>
        <v>#DIV/0!</v>
      </c>
      <c r="AG15" s="187"/>
      <c r="AH15" s="77" t="s">
        <v>20</v>
      </c>
      <c r="AJ15" s="7"/>
      <c r="AK15" s="7" t="s">
        <v>18</v>
      </c>
      <c r="AR15" s="17"/>
      <c r="AS15" s="5"/>
      <c r="AT15" s="5"/>
      <c r="AU15" s="17"/>
      <c r="AV15" s="17"/>
    </row>
    <row r="16" spans="1:48" ht="14.25" thickTop="1" x14ac:dyDescent="0.15">
      <c r="AJ16" s="2"/>
      <c r="AK16" s="5" t="s">
        <v>24</v>
      </c>
      <c r="AL16" s="5"/>
      <c r="AM16" s="5"/>
      <c r="AN16" s="5" t="s">
        <v>25</v>
      </c>
      <c r="AO16" s="5"/>
      <c r="AP16" s="5"/>
      <c r="AQ16" s="5"/>
      <c r="AR16" s="5"/>
      <c r="AS16" s="5"/>
      <c r="AT16" s="5"/>
      <c r="AU16" s="17"/>
      <c r="AV16" s="17"/>
    </row>
    <row r="17" spans="2:48" x14ac:dyDescent="0.15">
      <c r="B17" s="41" t="s">
        <v>11</v>
      </c>
      <c r="C17" s="218">
        <v>9</v>
      </c>
      <c r="D17" s="218"/>
      <c r="E17" s="41" t="s">
        <v>12</v>
      </c>
      <c r="F17" s="41" t="s">
        <v>22</v>
      </c>
      <c r="G17" s="41" t="s">
        <v>11</v>
      </c>
      <c r="H17" s="218">
        <v>12</v>
      </c>
      <c r="I17" s="218"/>
      <c r="J17" s="41" t="s">
        <v>12</v>
      </c>
      <c r="N17" s="41" t="s">
        <v>11</v>
      </c>
      <c r="O17" s="222">
        <v>33</v>
      </c>
      <c r="P17" s="222"/>
      <c r="Q17" s="41" t="s">
        <v>12</v>
      </c>
      <c r="R17" s="41" t="s">
        <v>22</v>
      </c>
      <c r="S17" s="41" t="s">
        <v>11</v>
      </c>
      <c r="T17" s="218">
        <v>36</v>
      </c>
      <c r="U17" s="218"/>
      <c r="V17" s="41" t="s">
        <v>12</v>
      </c>
      <c r="Y17" s="41" t="s">
        <v>11</v>
      </c>
      <c r="Z17" s="218">
        <v>57</v>
      </c>
      <c r="AA17" s="218"/>
      <c r="AB17" s="41" t="s">
        <v>12</v>
      </c>
      <c r="AC17" s="41" t="s">
        <v>22</v>
      </c>
      <c r="AD17" s="41" t="s">
        <v>11</v>
      </c>
      <c r="AE17" s="218">
        <v>60</v>
      </c>
      <c r="AF17" s="218"/>
      <c r="AG17" s="41" t="s">
        <v>12</v>
      </c>
      <c r="AJ17" s="2"/>
      <c r="AK17" t="s">
        <v>36</v>
      </c>
    </row>
    <row r="18" spans="2:48" x14ac:dyDescent="0.15">
      <c r="B18" s="12" t="s">
        <v>69</v>
      </c>
      <c r="C18" s="13"/>
      <c r="D18" s="13"/>
      <c r="E18" s="14"/>
      <c r="F18" s="130">
        <f>'1・12'!AQ42</f>
        <v>0</v>
      </c>
      <c r="G18" s="131"/>
      <c r="H18" s="15" t="s">
        <v>0</v>
      </c>
      <c r="I18" s="17"/>
      <c r="J18" s="17"/>
      <c r="K18" s="17"/>
      <c r="N18" s="12" t="s">
        <v>69</v>
      </c>
      <c r="O18" s="13"/>
      <c r="P18" s="13"/>
      <c r="Q18" s="14"/>
      <c r="R18" s="130">
        <f>'25・36'!AQ42</f>
        <v>0</v>
      </c>
      <c r="S18" s="131"/>
      <c r="T18" s="15" t="s">
        <v>0</v>
      </c>
      <c r="U18" s="17"/>
      <c r="V18" s="17"/>
      <c r="W18" s="17"/>
      <c r="Y18" s="12" t="s">
        <v>69</v>
      </c>
      <c r="Z18" s="13"/>
      <c r="AA18" s="13"/>
      <c r="AB18" s="14"/>
      <c r="AC18" s="130">
        <f>'49・60'!AQ42</f>
        <v>0</v>
      </c>
      <c r="AD18" s="131"/>
      <c r="AE18" s="15" t="s">
        <v>0</v>
      </c>
      <c r="AF18" s="17"/>
      <c r="AG18" s="17"/>
      <c r="AH18" s="17"/>
      <c r="AJ18" s="22"/>
      <c r="AK18" s="16" t="s">
        <v>24</v>
      </c>
      <c r="AL18" s="16"/>
      <c r="AM18" s="16"/>
      <c r="AN18" s="16" t="s">
        <v>26</v>
      </c>
      <c r="AO18" s="16"/>
      <c r="AP18" s="16"/>
      <c r="AQ18" s="16"/>
      <c r="AR18" s="17"/>
      <c r="AS18" s="17"/>
      <c r="AT18" s="17"/>
      <c r="AU18" s="17"/>
      <c r="AV18" s="17"/>
    </row>
    <row r="19" spans="2:48" ht="14.25" thickBot="1" x14ac:dyDescent="0.2">
      <c r="B19" s="24" t="s">
        <v>70</v>
      </c>
      <c r="C19" s="25"/>
      <c r="D19" s="25"/>
      <c r="E19" s="26"/>
      <c r="F19" s="224">
        <f>'1・12'!AQ43</f>
        <v>0</v>
      </c>
      <c r="G19" s="225"/>
      <c r="H19" s="27" t="s">
        <v>0</v>
      </c>
      <c r="I19" s="17"/>
      <c r="J19" s="17"/>
      <c r="K19" s="17"/>
      <c r="N19" s="24" t="s">
        <v>70</v>
      </c>
      <c r="O19" s="25"/>
      <c r="P19" s="25"/>
      <c r="Q19" s="26"/>
      <c r="R19" s="224">
        <f>'25・36'!AQ43</f>
        <v>0</v>
      </c>
      <c r="S19" s="225"/>
      <c r="T19" s="27" t="s">
        <v>0</v>
      </c>
      <c r="U19" s="17"/>
      <c r="V19" s="17"/>
      <c r="W19" s="17"/>
      <c r="Y19" s="24" t="s">
        <v>70</v>
      </c>
      <c r="Z19" s="25"/>
      <c r="AA19" s="25"/>
      <c r="AB19" s="26"/>
      <c r="AC19" s="224">
        <f>'49・60'!AQ43</f>
        <v>0</v>
      </c>
      <c r="AD19" s="225"/>
      <c r="AE19" s="27" t="s">
        <v>0</v>
      </c>
      <c r="AF19" s="17"/>
      <c r="AG19" s="17"/>
      <c r="AH19" s="17"/>
      <c r="AJ19" s="22"/>
      <c r="AK19" t="s">
        <v>37</v>
      </c>
    </row>
    <row r="20" spans="2:48" ht="14.25" thickTop="1" x14ac:dyDescent="0.15">
      <c r="B20" s="28" t="s">
        <v>16</v>
      </c>
      <c r="C20" s="29"/>
      <c r="D20" s="29"/>
      <c r="E20" s="30"/>
      <c r="F20" s="176">
        <f>'1・12'!AQ44</f>
        <v>0</v>
      </c>
      <c r="G20" s="177"/>
      <c r="H20" s="31" t="s">
        <v>10</v>
      </c>
      <c r="I20" s="183" t="s">
        <v>19</v>
      </c>
      <c r="J20" s="184"/>
      <c r="K20" s="185"/>
      <c r="N20" s="28" t="s">
        <v>16</v>
      </c>
      <c r="O20" s="29"/>
      <c r="P20" s="29"/>
      <c r="Q20" s="30"/>
      <c r="R20" s="176">
        <f>'25・36'!AQ44</f>
        <v>0</v>
      </c>
      <c r="S20" s="177"/>
      <c r="T20" s="31" t="s">
        <v>10</v>
      </c>
      <c r="U20" s="183" t="s">
        <v>19</v>
      </c>
      <c r="V20" s="184"/>
      <c r="W20" s="185"/>
      <c r="Y20" s="28" t="s">
        <v>16</v>
      </c>
      <c r="Z20" s="29"/>
      <c r="AA20" s="29"/>
      <c r="AB20" s="30"/>
      <c r="AC20" s="176">
        <f>'49・60'!AQ44</f>
        <v>0</v>
      </c>
      <c r="AD20" s="177"/>
      <c r="AE20" s="31" t="s">
        <v>10</v>
      </c>
      <c r="AF20" s="183" t="s">
        <v>19</v>
      </c>
      <c r="AG20" s="184"/>
      <c r="AH20" s="185"/>
      <c r="AJ20" s="7"/>
      <c r="AK20" s="7" t="s">
        <v>24</v>
      </c>
      <c r="AL20" s="17"/>
      <c r="AM20" s="17"/>
      <c r="AN20" s="7" t="s">
        <v>27</v>
      </c>
      <c r="AT20" s="17"/>
      <c r="AU20" s="17"/>
      <c r="AV20" s="17"/>
    </row>
    <row r="21" spans="2:48" ht="14.25" thickBot="1" x14ac:dyDescent="0.2">
      <c r="B21" s="33" t="s">
        <v>15</v>
      </c>
      <c r="C21" s="34"/>
      <c r="D21" s="34"/>
      <c r="E21" s="35"/>
      <c r="F21" s="174">
        <f>'1・12'!AQ45</f>
        <v>0</v>
      </c>
      <c r="G21" s="175"/>
      <c r="H21" s="36" t="s">
        <v>10</v>
      </c>
      <c r="I21" s="186" t="e">
        <f>(F20/F21)*100</f>
        <v>#DIV/0!</v>
      </c>
      <c r="J21" s="187"/>
      <c r="K21" s="77" t="s">
        <v>20</v>
      </c>
      <c r="N21" s="33" t="s">
        <v>15</v>
      </c>
      <c r="O21" s="34"/>
      <c r="P21" s="34"/>
      <c r="Q21" s="35"/>
      <c r="R21" s="174">
        <f>'25・36'!AQ45</f>
        <v>0</v>
      </c>
      <c r="S21" s="175"/>
      <c r="T21" s="36" t="s">
        <v>10</v>
      </c>
      <c r="U21" s="186" t="e">
        <f>(R20/R21)*100</f>
        <v>#DIV/0!</v>
      </c>
      <c r="V21" s="187"/>
      <c r="W21" s="77" t="s">
        <v>20</v>
      </c>
      <c r="Y21" s="33" t="s">
        <v>15</v>
      </c>
      <c r="Z21" s="34"/>
      <c r="AA21" s="34"/>
      <c r="AB21" s="35"/>
      <c r="AC21" s="174">
        <f>'49・60'!AQ45</f>
        <v>0</v>
      </c>
      <c r="AD21" s="175"/>
      <c r="AE21" s="36" t="s">
        <v>10</v>
      </c>
      <c r="AF21" s="186" t="e">
        <f>(AC20/AC21)*100</f>
        <v>#DIV/0!</v>
      </c>
      <c r="AG21" s="187"/>
      <c r="AH21" s="77" t="s">
        <v>20</v>
      </c>
      <c r="AJ21" s="7"/>
      <c r="AK21" t="s">
        <v>38</v>
      </c>
      <c r="AQ21" s="59"/>
      <c r="AR21" s="59"/>
      <c r="AS21" s="42"/>
      <c r="AT21" s="2"/>
      <c r="AU21" s="17"/>
    </row>
    <row r="22" spans="2:48" ht="14.25" thickTop="1" x14ac:dyDescent="0.15"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7"/>
    </row>
    <row r="23" spans="2:48" x14ac:dyDescent="0.15">
      <c r="B23" s="41" t="s">
        <v>11</v>
      </c>
      <c r="C23" s="218">
        <v>13</v>
      </c>
      <c r="D23" s="218"/>
      <c r="E23" s="41" t="s">
        <v>12</v>
      </c>
      <c r="F23" s="41" t="s">
        <v>22</v>
      </c>
      <c r="G23" s="41" t="s">
        <v>11</v>
      </c>
      <c r="H23" s="218">
        <v>16</v>
      </c>
      <c r="I23" s="218"/>
      <c r="J23" s="41" t="s">
        <v>12</v>
      </c>
      <c r="N23" s="41" t="s">
        <v>11</v>
      </c>
      <c r="O23" s="222">
        <v>37</v>
      </c>
      <c r="P23" s="222"/>
      <c r="Q23" s="41" t="s">
        <v>12</v>
      </c>
      <c r="R23" s="41" t="s">
        <v>22</v>
      </c>
      <c r="S23" s="41" t="s">
        <v>11</v>
      </c>
      <c r="T23" s="218">
        <v>40</v>
      </c>
      <c r="U23" s="218"/>
      <c r="V23" s="41" t="s">
        <v>12</v>
      </c>
      <c r="Y23" s="41" t="s">
        <v>11</v>
      </c>
      <c r="Z23" s="218">
        <v>61</v>
      </c>
      <c r="AA23" s="218"/>
      <c r="AB23" s="41" t="s">
        <v>12</v>
      </c>
      <c r="AC23" s="41" t="s">
        <v>22</v>
      </c>
      <c r="AD23" s="41" t="s">
        <v>11</v>
      </c>
      <c r="AE23" s="218">
        <v>64</v>
      </c>
      <c r="AF23" s="218"/>
      <c r="AG23" s="41" t="s">
        <v>12</v>
      </c>
      <c r="AJ23" s="2"/>
      <c r="AK23" s="226"/>
      <c r="AL23" s="226"/>
      <c r="AM23" s="2"/>
      <c r="AN23" s="2"/>
      <c r="AO23" s="2"/>
      <c r="AP23" s="226"/>
      <c r="AQ23" s="226"/>
      <c r="AR23" s="2"/>
      <c r="AS23" s="2"/>
      <c r="AT23" s="2"/>
      <c r="AU23" s="17"/>
    </row>
    <row r="24" spans="2:48" x14ac:dyDescent="0.15">
      <c r="B24" s="12" t="s">
        <v>69</v>
      </c>
      <c r="C24" s="13"/>
      <c r="D24" s="13"/>
      <c r="E24" s="14"/>
      <c r="F24" s="130">
        <f>'13・24'!AQ14</f>
        <v>0</v>
      </c>
      <c r="G24" s="131"/>
      <c r="H24" s="15" t="s">
        <v>0</v>
      </c>
      <c r="I24" s="17"/>
      <c r="J24" s="17"/>
      <c r="K24" s="17"/>
      <c r="N24" s="12" t="s">
        <v>69</v>
      </c>
      <c r="O24" s="13"/>
      <c r="P24" s="13"/>
      <c r="Q24" s="14"/>
      <c r="R24" s="130">
        <f>'37・48'!AQ14</f>
        <v>0</v>
      </c>
      <c r="S24" s="131"/>
      <c r="T24" s="15" t="s">
        <v>0</v>
      </c>
      <c r="U24" s="17"/>
      <c r="V24" s="17"/>
      <c r="W24" s="17"/>
      <c r="Y24" s="12" t="s">
        <v>69</v>
      </c>
      <c r="Z24" s="13"/>
      <c r="AA24" s="13"/>
      <c r="AB24" s="14"/>
      <c r="AC24" s="130">
        <f>'61・72'!AQ14</f>
        <v>0</v>
      </c>
      <c r="AD24" s="131"/>
      <c r="AE24" s="15" t="s">
        <v>0</v>
      </c>
      <c r="AF24" s="17"/>
      <c r="AG24" s="17"/>
      <c r="AH24" s="17"/>
      <c r="AJ24" s="22"/>
      <c r="AK24" s="22"/>
      <c r="AL24" s="22"/>
      <c r="AM24" s="22"/>
      <c r="AN24" s="226"/>
      <c r="AO24" s="226"/>
      <c r="AP24" s="3"/>
      <c r="AQ24" s="2"/>
      <c r="AR24" s="2"/>
      <c r="AS24" s="2"/>
      <c r="AT24" s="2"/>
      <c r="AU24" s="17"/>
    </row>
    <row r="25" spans="2:48" ht="14.25" thickBot="1" x14ac:dyDescent="0.2">
      <c r="B25" s="24" t="s">
        <v>70</v>
      </c>
      <c r="C25" s="25"/>
      <c r="D25" s="25"/>
      <c r="E25" s="26"/>
      <c r="F25" s="224">
        <f>'13・24'!AQ15</f>
        <v>0</v>
      </c>
      <c r="G25" s="225"/>
      <c r="H25" s="27" t="s">
        <v>0</v>
      </c>
      <c r="I25" s="17"/>
      <c r="J25" s="17"/>
      <c r="K25" s="17"/>
      <c r="N25" s="24" t="s">
        <v>70</v>
      </c>
      <c r="O25" s="25"/>
      <c r="P25" s="25"/>
      <c r="Q25" s="26"/>
      <c r="R25" s="224">
        <f>'37・48'!AQ15</f>
        <v>0</v>
      </c>
      <c r="S25" s="225"/>
      <c r="T25" s="27" t="s">
        <v>0</v>
      </c>
      <c r="U25" s="17"/>
      <c r="V25" s="17"/>
      <c r="W25" s="17"/>
      <c r="Y25" s="24" t="s">
        <v>70</v>
      </c>
      <c r="Z25" s="25"/>
      <c r="AA25" s="25"/>
      <c r="AB25" s="26"/>
      <c r="AC25" s="224">
        <f>'61・72'!AQ15</f>
        <v>0</v>
      </c>
      <c r="AD25" s="225"/>
      <c r="AE25" s="27" t="s">
        <v>0</v>
      </c>
      <c r="AF25" s="17"/>
      <c r="AG25" s="17"/>
      <c r="AH25" s="17"/>
      <c r="AJ25" s="22"/>
      <c r="AK25" s="22"/>
      <c r="AL25" s="22"/>
      <c r="AM25" s="22"/>
      <c r="AN25" s="226"/>
      <c r="AO25" s="226"/>
      <c r="AP25" s="3"/>
      <c r="AQ25" s="2"/>
      <c r="AR25" s="2"/>
      <c r="AS25" s="2"/>
      <c r="AT25" s="2"/>
      <c r="AU25" s="17"/>
    </row>
    <row r="26" spans="2:48" ht="14.25" thickTop="1" x14ac:dyDescent="0.15">
      <c r="B26" s="28" t="s">
        <v>16</v>
      </c>
      <c r="C26" s="29"/>
      <c r="D26" s="29"/>
      <c r="E26" s="30"/>
      <c r="F26" s="176">
        <f>'13・24'!AQ16</f>
        <v>0</v>
      </c>
      <c r="G26" s="177"/>
      <c r="H26" s="31" t="s">
        <v>10</v>
      </c>
      <c r="I26" s="183" t="s">
        <v>19</v>
      </c>
      <c r="J26" s="184"/>
      <c r="K26" s="185"/>
      <c r="N26" s="28" t="s">
        <v>16</v>
      </c>
      <c r="O26" s="29"/>
      <c r="P26" s="29"/>
      <c r="Q26" s="30"/>
      <c r="R26" s="176">
        <f>'37・48'!AQ16</f>
        <v>0</v>
      </c>
      <c r="S26" s="177"/>
      <c r="T26" s="31" t="s">
        <v>10</v>
      </c>
      <c r="U26" s="183" t="s">
        <v>19</v>
      </c>
      <c r="V26" s="184"/>
      <c r="W26" s="185"/>
      <c r="Y26" s="28" t="s">
        <v>16</v>
      </c>
      <c r="Z26" s="29"/>
      <c r="AA26" s="29"/>
      <c r="AB26" s="30"/>
      <c r="AC26" s="176">
        <f>'61・72'!AQ16</f>
        <v>0</v>
      </c>
      <c r="AD26" s="177"/>
      <c r="AE26" s="31" t="s">
        <v>10</v>
      </c>
      <c r="AF26" s="183" t="s">
        <v>19</v>
      </c>
      <c r="AG26" s="184"/>
      <c r="AH26" s="185"/>
      <c r="AJ26" s="7"/>
      <c r="AK26" s="7"/>
      <c r="AL26" s="7"/>
      <c r="AM26" s="7"/>
      <c r="AN26" s="226"/>
      <c r="AO26" s="226"/>
      <c r="AP26" s="3"/>
      <c r="AQ26" s="227"/>
      <c r="AR26" s="227"/>
      <c r="AS26" s="227"/>
      <c r="AT26" s="2"/>
      <c r="AU26" s="17"/>
    </row>
    <row r="27" spans="2:48" ht="14.25" thickBot="1" x14ac:dyDescent="0.2">
      <c r="B27" s="33" t="s">
        <v>15</v>
      </c>
      <c r="C27" s="34"/>
      <c r="D27" s="34"/>
      <c r="E27" s="35"/>
      <c r="F27" s="174">
        <f>'13・24'!AQ17</f>
        <v>0</v>
      </c>
      <c r="G27" s="175"/>
      <c r="H27" s="36" t="s">
        <v>10</v>
      </c>
      <c r="I27" s="186" t="e">
        <f>(F26/F27)*100</f>
        <v>#DIV/0!</v>
      </c>
      <c r="J27" s="187"/>
      <c r="K27" s="77" t="s">
        <v>20</v>
      </c>
      <c r="N27" s="33" t="s">
        <v>15</v>
      </c>
      <c r="O27" s="34"/>
      <c r="P27" s="34"/>
      <c r="Q27" s="35"/>
      <c r="R27" s="174">
        <f>'37・48'!AQ17</f>
        <v>0</v>
      </c>
      <c r="S27" s="175"/>
      <c r="T27" s="36" t="s">
        <v>10</v>
      </c>
      <c r="U27" s="186" t="e">
        <f>(R26/R27)*100</f>
        <v>#DIV/0!</v>
      </c>
      <c r="V27" s="187"/>
      <c r="W27" s="77" t="s">
        <v>20</v>
      </c>
      <c r="Y27" s="33" t="s">
        <v>15</v>
      </c>
      <c r="Z27" s="34"/>
      <c r="AA27" s="34"/>
      <c r="AB27" s="35"/>
      <c r="AC27" s="174">
        <f>'61・72'!AQ17</f>
        <v>0</v>
      </c>
      <c r="AD27" s="175"/>
      <c r="AE27" s="36" t="s">
        <v>10</v>
      </c>
      <c r="AF27" s="186" t="e">
        <f>(AC26/AC27)*100</f>
        <v>#DIV/0!</v>
      </c>
      <c r="AG27" s="187"/>
      <c r="AH27" s="77" t="s">
        <v>20</v>
      </c>
      <c r="AJ27" s="7"/>
      <c r="AK27" s="7"/>
      <c r="AL27" s="7"/>
      <c r="AM27" s="7"/>
      <c r="AN27" s="226"/>
      <c r="AO27" s="226"/>
      <c r="AP27" s="3"/>
      <c r="AQ27" s="228"/>
      <c r="AR27" s="228"/>
      <c r="AS27" s="42"/>
      <c r="AT27" s="2"/>
      <c r="AU27" s="17"/>
    </row>
    <row r="28" spans="2:48" ht="14.25" thickTop="1" x14ac:dyDescent="0.15"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17"/>
    </row>
    <row r="29" spans="2:48" x14ac:dyDescent="0.15">
      <c r="B29" s="41" t="s">
        <v>11</v>
      </c>
      <c r="C29" s="218">
        <v>17</v>
      </c>
      <c r="D29" s="218"/>
      <c r="E29" s="41" t="s">
        <v>12</v>
      </c>
      <c r="F29" s="41" t="s">
        <v>22</v>
      </c>
      <c r="G29" s="41" t="s">
        <v>11</v>
      </c>
      <c r="H29" s="218">
        <v>20</v>
      </c>
      <c r="I29" s="218"/>
      <c r="J29" s="41" t="s">
        <v>12</v>
      </c>
      <c r="N29" s="41" t="s">
        <v>11</v>
      </c>
      <c r="O29" s="222">
        <v>41</v>
      </c>
      <c r="P29" s="222"/>
      <c r="Q29" s="41" t="s">
        <v>12</v>
      </c>
      <c r="R29" s="41" t="s">
        <v>22</v>
      </c>
      <c r="S29" s="41" t="s">
        <v>11</v>
      </c>
      <c r="T29" s="218">
        <v>44</v>
      </c>
      <c r="U29" s="218"/>
      <c r="V29" s="41" t="s">
        <v>12</v>
      </c>
      <c r="Y29" s="41" t="s">
        <v>11</v>
      </c>
      <c r="Z29" s="218">
        <v>65</v>
      </c>
      <c r="AA29" s="218"/>
      <c r="AB29" s="41" t="s">
        <v>12</v>
      </c>
      <c r="AC29" s="41" t="s">
        <v>22</v>
      </c>
      <c r="AD29" s="41" t="s">
        <v>11</v>
      </c>
      <c r="AE29" s="218">
        <v>68</v>
      </c>
      <c r="AF29" s="218"/>
      <c r="AG29" s="41" t="s">
        <v>12</v>
      </c>
      <c r="AJ29" s="2"/>
      <c r="AK29" s="226"/>
      <c r="AL29" s="226"/>
      <c r="AM29" s="2"/>
      <c r="AN29" s="2"/>
      <c r="AO29" s="2"/>
      <c r="AP29" s="226"/>
      <c r="AQ29" s="226"/>
      <c r="AR29" s="2"/>
      <c r="AS29" s="2"/>
      <c r="AT29" s="2"/>
      <c r="AU29" s="17"/>
    </row>
    <row r="30" spans="2:48" x14ac:dyDescent="0.15">
      <c r="B30" s="12" t="s">
        <v>69</v>
      </c>
      <c r="C30" s="13"/>
      <c r="D30" s="13"/>
      <c r="E30" s="14"/>
      <c r="F30" s="130">
        <f>'13・24'!AQ28</f>
        <v>0</v>
      </c>
      <c r="G30" s="131"/>
      <c r="H30" s="15" t="s">
        <v>0</v>
      </c>
      <c r="I30" s="17"/>
      <c r="J30" s="17"/>
      <c r="K30" s="17"/>
      <c r="N30" s="12" t="s">
        <v>69</v>
      </c>
      <c r="O30" s="13"/>
      <c r="P30" s="13"/>
      <c r="Q30" s="14"/>
      <c r="R30" s="130">
        <f>'37・48'!AQ28</f>
        <v>0</v>
      </c>
      <c r="S30" s="131"/>
      <c r="T30" s="15" t="s">
        <v>0</v>
      </c>
      <c r="U30" s="17"/>
      <c r="V30" s="17"/>
      <c r="W30" s="17"/>
      <c r="Y30" s="12" t="s">
        <v>69</v>
      </c>
      <c r="Z30" s="13"/>
      <c r="AA30" s="13"/>
      <c r="AB30" s="14"/>
      <c r="AC30" s="130">
        <f>'61・72'!AQ28</f>
        <v>0</v>
      </c>
      <c r="AD30" s="131"/>
      <c r="AE30" s="15" t="s">
        <v>0</v>
      </c>
      <c r="AF30" s="17"/>
      <c r="AG30" s="17"/>
      <c r="AH30" s="17"/>
      <c r="AJ30" s="22"/>
      <c r="AK30" s="22"/>
      <c r="AL30" s="22"/>
      <c r="AM30" s="22"/>
      <c r="AN30" s="226"/>
      <c r="AO30" s="226"/>
      <c r="AP30" s="3"/>
      <c r="AQ30" s="2"/>
      <c r="AR30" s="2"/>
      <c r="AS30" s="2"/>
      <c r="AT30" s="2"/>
      <c r="AU30" s="17"/>
    </row>
    <row r="31" spans="2:48" ht="14.25" thickBot="1" x14ac:dyDescent="0.2">
      <c r="B31" s="24" t="s">
        <v>70</v>
      </c>
      <c r="C31" s="25"/>
      <c r="D31" s="25"/>
      <c r="E31" s="26"/>
      <c r="F31" s="224">
        <f>'13・24'!AQ29</f>
        <v>0</v>
      </c>
      <c r="G31" s="225"/>
      <c r="H31" s="27" t="s">
        <v>0</v>
      </c>
      <c r="I31" s="17"/>
      <c r="J31" s="17"/>
      <c r="K31" s="17"/>
      <c r="N31" s="24" t="s">
        <v>70</v>
      </c>
      <c r="O31" s="25"/>
      <c r="P31" s="25"/>
      <c r="Q31" s="26"/>
      <c r="R31" s="224">
        <f>'37・48'!AQ29</f>
        <v>0</v>
      </c>
      <c r="S31" s="225"/>
      <c r="T31" s="27" t="s">
        <v>0</v>
      </c>
      <c r="U31" s="17"/>
      <c r="V31" s="17"/>
      <c r="W31" s="17"/>
      <c r="Y31" s="24" t="s">
        <v>70</v>
      </c>
      <c r="Z31" s="25"/>
      <c r="AA31" s="25"/>
      <c r="AB31" s="26"/>
      <c r="AC31" s="224">
        <f>'61・72'!AQ29</f>
        <v>0</v>
      </c>
      <c r="AD31" s="225"/>
      <c r="AE31" s="27" t="s">
        <v>0</v>
      </c>
      <c r="AF31" s="17"/>
      <c r="AG31" s="17"/>
      <c r="AH31" s="17"/>
      <c r="AJ31" s="22"/>
      <c r="AK31" s="22"/>
      <c r="AL31" s="22"/>
      <c r="AM31" s="22"/>
      <c r="AN31" s="226"/>
      <c r="AO31" s="226"/>
      <c r="AP31" s="3"/>
      <c r="AQ31" s="2"/>
      <c r="AR31" s="2"/>
      <c r="AS31" s="2"/>
      <c r="AT31" s="2"/>
      <c r="AU31" s="17"/>
    </row>
    <row r="32" spans="2:48" ht="14.25" thickTop="1" x14ac:dyDescent="0.15">
      <c r="B32" s="28" t="s">
        <v>16</v>
      </c>
      <c r="C32" s="29"/>
      <c r="D32" s="29"/>
      <c r="E32" s="30"/>
      <c r="F32" s="176">
        <f>'13・24'!AQ30</f>
        <v>0</v>
      </c>
      <c r="G32" s="177"/>
      <c r="H32" s="31" t="s">
        <v>10</v>
      </c>
      <c r="I32" s="183" t="s">
        <v>19</v>
      </c>
      <c r="J32" s="184"/>
      <c r="K32" s="185"/>
      <c r="N32" s="28" t="s">
        <v>16</v>
      </c>
      <c r="O32" s="29"/>
      <c r="P32" s="29"/>
      <c r="Q32" s="30"/>
      <c r="R32" s="176">
        <f>'37・48'!AQ30</f>
        <v>0</v>
      </c>
      <c r="S32" s="177"/>
      <c r="T32" s="31" t="s">
        <v>10</v>
      </c>
      <c r="U32" s="183" t="s">
        <v>19</v>
      </c>
      <c r="V32" s="184"/>
      <c r="W32" s="185"/>
      <c r="Y32" s="28" t="s">
        <v>16</v>
      </c>
      <c r="Z32" s="29"/>
      <c r="AA32" s="29"/>
      <c r="AB32" s="30"/>
      <c r="AC32" s="176">
        <f>'61・72'!AQ30</f>
        <v>0</v>
      </c>
      <c r="AD32" s="177"/>
      <c r="AE32" s="31" t="s">
        <v>10</v>
      </c>
      <c r="AF32" s="183" t="s">
        <v>19</v>
      </c>
      <c r="AG32" s="184"/>
      <c r="AH32" s="185"/>
      <c r="AJ32" s="7"/>
      <c r="AK32" s="7"/>
      <c r="AL32" s="7"/>
      <c r="AM32" s="7"/>
      <c r="AN32" s="226"/>
      <c r="AO32" s="226"/>
      <c r="AP32" s="3"/>
      <c r="AQ32" s="227"/>
      <c r="AR32" s="227"/>
      <c r="AS32" s="227"/>
      <c r="AT32" s="2"/>
      <c r="AU32" s="17"/>
    </row>
    <row r="33" spans="2:47" ht="14.25" thickBot="1" x14ac:dyDescent="0.2">
      <c r="B33" s="33" t="s">
        <v>15</v>
      </c>
      <c r="C33" s="34"/>
      <c r="D33" s="34"/>
      <c r="E33" s="35"/>
      <c r="F33" s="174">
        <f>'13・24'!AQ31</f>
        <v>0</v>
      </c>
      <c r="G33" s="175"/>
      <c r="H33" s="36" t="s">
        <v>10</v>
      </c>
      <c r="I33" s="186" t="e">
        <f>(F32/F33)*100</f>
        <v>#DIV/0!</v>
      </c>
      <c r="J33" s="187"/>
      <c r="K33" s="77" t="s">
        <v>20</v>
      </c>
      <c r="N33" s="33" t="s">
        <v>15</v>
      </c>
      <c r="O33" s="34"/>
      <c r="P33" s="34"/>
      <c r="Q33" s="35"/>
      <c r="R33" s="174">
        <f>'37・48'!AQ31</f>
        <v>0</v>
      </c>
      <c r="S33" s="175"/>
      <c r="T33" s="36" t="s">
        <v>10</v>
      </c>
      <c r="U33" s="186" t="e">
        <f>(R32/R33)*100</f>
        <v>#DIV/0!</v>
      </c>
      <c r="V33" s="187"/>
      <c r="W33" s="77" t="s">
        <v>20</v>
      </c>
      <c r="Y33" s="33" t="s">
        <v>15</v>
      </c>
      <c r="Z33" s="34"/>
      <c r="AA33" s="34"/>
      <c r="AB33" s="35"/>
      <c r="AC33" s="174">
        <f>'61・72'!AQ31</f>
        <v>0</v>
      </c>
      <c r="AD33" s="175"/>
      <c r="AE33" s="36" t="s">
        <v>10</v>
      </c>
      <c r="AF33" s="186" t="e">
        <f>(AC32/AC33)*100</f>
        <v>#DIV/0!</v>
      </c>
      <c r="AG33" s="187"/>
      <c r="AH33" s="77" t="s">
        <v>20</v>
      </c>
      <c r="AJ33" s="7"/>
      <c r="AK33" s="7"/>
      <c r="AL33" s="7"/>
      <c r="AM33" s="7"/>
      <c r="AN33" s="226"/>
      <c r="AO33" s="226"/>
      <c r="AP33" s="3"/>
      <c r="AQ33" s="228"/>
      <c r="AR33" s="228"/>
      <c r="AS33" s="42"/>
      <c r="AT33" s="2"/>
      <c r="AU33" s="17"/>
    </row>
    <row r="34" spans="2:47" ht="14.25" thickTop="1" x14ac:dyDescent="0.15"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7"/>
    </row>
    <row r="35" spans="2:47" x14ac:dyDescent="0.15">
      <c r="B35" s="41" t="s">
        <v>11</v>
      </c>
      <c r="C35" s="218">
        <v>21</v>
      </c>
      <c r="D35" s="218"/>
      <c r="E35" s="41" t="s">
        <v>12</v>
      </c>
      <c r="F35" s="41" t="s">
        <v>22</v>
      </c>
      <c r="G35" s="41" t="s">
        <v>11</v>
      </c>
      <c r="H35" s="218">
        <v>24</v>
      </c>
      <c r="I35" s="218"/>
      <c r="J35" s="41" t="s">
        <v>12</v>
      </c>
      <c r="N35" s="41" t="s">
        <v>11</v>
      </c>
      <c r="O35" s="222">
        <v>45</v>
      </c>
      <c r="P35" s="222"/>
      <c r="Q35" s="41" t="s">
        <v>12</v>
      </c>
      <c r="R35" s="41" t="s">
        <v>22</v>
      </c>
      <c r="S35" s="41" t="s">
        <v>11</v>
      </c>
      <c r="T35" s="218">
        <v>48</v>
      </c>
      <c r="U35" s="218"/>
      <c r="V35" s="41" t="s">
        <v>12</v>
      </c>
      <c r="Y35" s="41" t="s">
        <v>11</v>
      </c>
      <c r="Z35" s="218">
        <v>69</v>
      </c>
      <c r="AA35" s="218"/>
      <c r="AB35" s="41" t="s">
        <v>12</v>
      </c>
      <c r="AC35" s="41" t="s">
        <v>22</v>
      </c>
      <c r="AD35" s="41" t="s">
        <v>11</v>
      </c>
      <c r="AE35" s="218">
        <v>72</v>
      </c>
      <c r="AF35" s="218"/>
      <c r="AG35" s="41" t="s">
        <v>12</v>
      </c>
      <c r="AJ35" s="2"/>
      <c r="AK35" s="226"/>
      <c r="AL35" s="226"/>
      <c r="AM35" s="2"/>
      <c r="AN35" s="2"/>
      <c r="AO35" s="2"/>
      <c r="AP35" s="226"/>
      <c r="AQ35" s="226"/>
      <c r="AR35" s="2"/>
      <c r="AS35" s="2"/>
      <c r="AT35" s="2"/>
      <c r="AU35" s="17"/>
    </row>
    <row r="36" spans="2:47" x14ac:dyDescent="0.15">
      <c r="B36" s="12" t="s">
        <v>69</v>
      </c>
      <c r="C36" s="13"/>
      <c r="D36" s="13"/>
      <c r="E36" s="14"/>
      <c r="F36" s="130">
        <f>'13・24'!AQ42</f>
        <v>0</v>
      </c>
      <c r="G36" s="131"/>
      <c r="H36" s="15" t="s">
        <v>0</v>
      </c>
      <c r="I36" s="17"/>
      <c r="J36" s="17"/>
      <c r="K36" s="17"/>
      <c r="N36" s="12" t="s">
        <v>69</v>
      </c>
      <c r="O36" s="13"/>
      <c r="P36" s="13"/>
      <c r="Q36" s="14"/>
      <c r="R36" s="130">
        <f>'37・48'!AQ42</f>
        <v>0</v>
      </c>
      <c r="S36" s="131"/>
      <c r="T36" s="15" t="s">
        <v>0</v>
      </c>
      <c r="U36" s="17"/>
      <c r="V36" s="17"/>
      <c r="W36" s="17"/>
      <c r="Y36" s="12" t="s">
        <v>69</v>
      </c>
      <c r="Z36" s="13"/>
      <c r="AA36" s="13"/>
      <c r="AB36" s="14"/>
      <c r="AC36" s="130">
        <f>'61・72'!AQ42</f>
        <v>0</v>
      </c>
      <c r="AD36" s="131"/>
      <c r="AE36" s="15" t="s">
        <v>0</v>
      </c>
      <c r="AF36" s="17"/>
      <c r="AG36" s="17"/>
      <c r="AH36" s="17"/>
      <c r="AJ36" s="22"/>
      <c r="AK36" s="22"/>
      <c r="AL36" s="22"/>
      <c r="AM36" s="22"/>
      <c r="AN36" s="226"/>
      <c r="AO36" s="226"/>
      <c r="AP36" s="3"/>
      <c r="AQ36" s="2"/>
      <c r="AR36" s="2"/>
      <c r="AS36" s="2"/>
      <c r="AT36" s="2"/>
      <c r="AU36" s="17"/>
    </row>
    <row r="37" spans="2:47" ht="14.25" thickBot="1" x14ac:dyDescent="0.2">
      <c r="B37" s="24" t="s">
        <v>70</v>
      </c>
      <c r="C37" s="25"/>
      <c r="D37" s="25"/>
      <c r="E37" s="26"/>
      <c r="F37" s="224">
        <f>'13・24'!AQ43</f>
        <v>0</v>
      </c>
      <c r="G37" s="225"/>
      <c r="H37" s="27" t="s">
        <v>0</v>
      </c>
      <c r="I37" s="17"/>
      <c r="J37" s="17"/>
      <c r="K37" s="17"/>
      <c r="N37" s="24" t="s">
        <v>70</v>
      </c>
      <c r="O37" s="25"/>
      <c r="P37" s="25"/>
      <c r="Q37" s="26"/>
      <c r="R37" s="224">
        <f>'37・48'!AQ43</f>
        <v>0</v>
      </c>
      <c r="S37" s="225"/>
      <c r="T37" s="27" t="s">
        <v>0</v>
      </c>
      <c r="U37" s="17"/>
      <c r="V37" s="17"/>
      <c r="W37" s="17"/>
      <c r="Y37" s="24" t="s">
        <v>70</v>
      </c>
      <c r="Z37" s="25"/>
      <c r="AA37" s="25"/>
      <c r="AB37" s="26"/>
      <c r="AC37" s="224">
        <f>'61・72'!AQ43</f>
        <v>0</v>
      </c>
      <c r="AD37" s="225"/>
      <c r="AE37" s="27" t="s">
        <v>0</v>
      </c>
      <c r="AF37" s="17"/>
      <c r="AG37" s="17"/>
      <c r="AH37" s="17"/>
      <c r="AJ37" s="22"/>
      <c r="AK37" s="22"/>
      <c r="AL37" s="22"/>
      <c r="AM37" s="22"/>
      <c r="AN37" s="226"/>
      <c r="AO37" s="226"/>
      <c r="AP37" s="3"/>
      <c r="AQ37" s="2"/>
      <c r="AR37" s="2"/>
      <c r="AS37" s="2"/>
      <c r="AT37" s="2"/>
      <c r="AU37" s="17"/>
    </row>
    <row r="38" spans="2:47" ht="14.25" thickTop="1" x14ac:dyDescent="0.15">
      <c r="B38" s="28" t="s">
        <v>16</v>
      </c>
      <c r="C38" s="29"/>
      <c r="D38" s="29"/>
      <c r="E38" s="30"/>
      <c r="F38" s="176">
        <f>'13・24'!AQ44</f>
        <v>0</v>
      </c>
      <c r="G38" s="177"/>
      <c r="H38" s="31" t="s">
        <v>10</v>
      </c>
      <c r="I38" s="183" t="s">
        <v>19</v>
      </c>
      <c r="J38" s="184"/>
      <c r="K38" s="185"/>
      <c r="N38" s="28" t="s">
        <v>16</v>
      </c>
      <c r="O38" s="29"/>
      <c r="P38" s="29"/>
      <c r="Q38" s="30"/>
      <c r="R38" s="176">
        <f>'37・48'!AQ44</f>
        <v>0</v>
      </c>
      <c r="S38" s="177"/>
      <c r="T38" s="31" t="s">
        <v>10</v>
      </c>
      <c r="U38" s="183" t="s">
        <v>19</v>
      </c>
      <c r="V38" s="184"/>
      <c r="W38" s="185"/>
      <c r="Y38" s="28" t="s">
        <v>16</v>
      </c>
      <c r="Z38" s="29"/>
      <c r="AA38" s="29"/>
      <c r="AB38" s="30"/>
      <c r="AC38" s="176">
        <f>'61・72'!AQ44</f>
        <v>0</v>
      </c>
      <c r="AD38" s="177"/>
      <c r="AE38" s="31" t="s">
        <v>10</v>
      </c>
      <c r="AF38" s="183" t="s">
        <v>19</v>
      </c>
      <c r="AG38" s="184"/>
      <c r="AH38" s="185"/>
      <c r="AJ38" s="7"/>
      <c r="AK38" s="7"/>
      <c r="AL38" s="7"/>
      <c r="AM38" s="7"/>
      <c r="AN38" s="226"/>
      <c r="AO38" s="226"/>
      <c r="AP38" s="3"/>
      <c r="AQ38" s="227"/>
      <c r="AR38" s="227"/>
      <c r="AS38" s="227"/>
      <c r="AT38" s="2"/>
      <c r="AU38" s="17"/>
    </row>
    <row r="39" spans="2:47" ht="14.25" thickBot="1" x14ac:dyDescent="0.2">
      <c r="B39" s="33" t="s">
        <v>15</v>
      </c>
      <c r="C39" s="34"/>
      <c r="D39" s="34"/>
      <c r="E39" s="35"/>
      <c r="F39" s="174">
        <f>'13・24'!AQ45</f>
        <v>0</v>
      </c>
      <c r="G39" s="175"/>
      <c r="H39" s="36" t="s">
        <v>10</v>
      </c>
      <c r="I39" s="186" t="e">
        <f>(F38/F39)*100</f>
        <v>#DIV/0!</v>
      </c>
      <c r="J39" s="187"/>
      <c r="K39" s="77" t="s">
        <v>20</v>
      </c>
      <c r="N39" s="33" t="s">
        <v>15</v>
      </c>
      <c r="O39" s="34"/>
      <c r="P39" s="34"/>
      <c r="Q39" s="35"/>
      <c r="R39" s="174">
        <f>'37・48'!AQ45</f>
        <v>0</v>
      </c>
      <c r="S39" s="175"/>
      <c r="T39" s="36" t="s">
        <v>10</v>
      </c>
      <c r="U39" s="186" t="e">
        <f>(R38/R39)*100</f>
        <v>#DIV/0!</v>
      </c>
      <c r="V39" s="187"/>
      <c r="W39" s="77" t="s">
        <v>20</v>
      </c>
      <c r="Y39" s="33" t="s">
        <v>15</v>
      </c>
      <c r="Z39" s="34"/>
      <c r="AA39" s="34"/>
      <c r="AB39" s="35"/>
      <c r="AC39" s="174">
        <f>'61・72'!AQ45</f>
        <v>0</v>
      </c>
      <c r="AD39" s="175"/>
      <c r="AE39" s="36" t="s">
        <v>10</v>
      </c>
      <c r="AF39" s="186" t="e">
        <f>(AC38/AC39)*100</f>
        <v>#DIV/0!</v>
      </c>
      <c r="AG39" s="187"/>
      <c r="AH39" s="77" t="s">
        <v>20</v>
      </c>
      <c r="AJ39" s="7"/>
      <c r="AK39" s="7"/>
      <c r="AL39" s="7"/>
      <c r="AM39" s="7"/>
      <c r="AN39" s="226"/>
      <c r="AO39" s="226"/>
      <c r="AP39" s="3"/>
      <c r="AQ39" s="228"/>
      <c r="AR39" s="228"/>
      <c r="AS39" s="42"/>
      <c r="AT39" s="2"/>
      <c r="AU39" s="17"/>
    </row>
    <row r="40" spans="2:47" ht="14.25" thickTop="1" x14ac:dyDescent="0.15"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</row>
  </sheetData>
  <mergeCells count="182">
    <mergeCell ref="AJ2:AT2"/>
    <mergeCell ref="AJ3:AT3"/>
    <mergeCell ref="AN38:AO38"/>
    <mergeCell ref="AQ38:AS38"/>
    <mergeCell ref="AC38:AD38"/>
    <mergeCell ref="AF38:AH38"/>
    <mergeCell ref="AK35:AL35"/>
    <mergeCell ref="AP35:AQ35"/>
    <mergeCell ref="AN39:AO39"/>
    <mergeCell ref="AQ39:AR39"/>
    <mergeCell ref="AQ32:AS32"/>
    <mergeCell ref="AK23:AL23"/>
    <mergeCell ref="AP23:AQ23"/>
    <mergeCell ref="AQ8:AS8"/>
    <mergeCell ref="F37:G37"/>
    <mergeCell ref="R37:S37"/>
    <mergeCell ref="AC37:AD37"/>
    <mergeCell ref="AN37:AO37"/>
    <mergeCell ref="F38:G38"/>
    <mergeCell ref="I38:K38"/>
    <mergeCell ref="R38:S38"/>
    <mergeCell ref="U38:W38"/>
    <mergeCell ref="F39:G39"/>
    <mergeCell ref="I39:J39"/>
    <mergeCell ref="R39:S39"/>
    <mergeCell ref="U39:V39"/>
    <mergeCell ref="AC39:AD39"/>
    <mergeCell ref="AF39:AG39"/>
    <mergeCell ref="F36:G36"/>
    <mergeCell ref="R36:S36"/>
    <mergeCell ref="AC36:AD36"/>
    <mergeCell ref="AN36:AO36"/>
    <mergeCell ref="C35:D35"/>
    <mergeCell ref="H35:I35"/>
    <mergeCell ref="O35:P35"/>
    <mergeCell ref="T35:U35"/>
    <mergeCell ref="Z35:AA35"/>
    <mergeCell ref="AE35:AF35"/>
    <mergeCell ref="F33:G33"/>
    <mergeCell ref="I33:J33"/>
    <mergeCell ref="R33:S33"/>
    <mergeCell ref="U33:V33"/>
    <mergeCell ref="AC33:AD33"/>
    <mergeCell ref="AF33:AG33"/>
    <mergeCell ref="AN33:AO33"/>
    <mergeCell ref="AQ33:AR33"/>
    <mergeCell ref="F31:G31"/>
    <mergeCell ref="R31:S31"/>
    <mergeCell ref="AC31:AD31"/>
    <mergeCell ref="AN31:AO31"/>
    <mergeCell ref="F32:G32"/>
    <mergeCell ref="I32:K32"/>
    <mergeCell ref="R32:S32"/>
    <mergeCell ref="U32:W32"/>
    <mergeCell ref="AC32:AD32"/>
    <mergeCell ref="AF32:AH32"/>
    <mergeCell ref="AN32:AO32"/>
    <mergeCell ref="C29:D29"/>
    <mergeCell ref="H29:I29"/>
    <mergeCell ref="O29:P29"/>
    <mergeCell ref="T29:U29"/>
    <mergeCell ref="Z29:AA29"/>
    <mergeCell ref="AE29:AF29"/>
    <mergeCell ref="AK29:AL29"/>
    <mergeCell ref="AP29:AQ29"/>
    <mergeCell ref="F30:G30"/>
    <mergeCell ref="R30:S30"/>
    <mergeCell ref="AC30:AD30"/>
    <mergeCell ref="AN30:AO30"/>
    <mergeCell ref="F26:G26"/>
    <mergeCell ref="I26:K26"/>
    <mergeCell ref="R26:S26"/>
    <mergeCell ref="U26:W26"/>
    <mergeCell ref="AC26:AD26"/>
    <mergeCell ref="AF26:AH26"/>
    <mergeCell ref="AN26:AO26"/>
    <mergeCell ref="AQ26:AS26"/>
    <mergeCell ref="F27:G27"/>
    <mergeCell ref="I27:J27"/>
    <mergeCell ref="R27:S27"/>
    <mergeCell ref="U27:V27"/>
    <mergeCell ref="AC27:AD27"/>
    <mergeCell ref="AF27:AG27"/>
    <mergeCell ref="AN27:AO27"/>
    <mergeCell ref="AQ27:AR27"/>
    <mergeCell ref="F24:G24"/>
    <mergeCell ref="R24:S24"/>
    <mergeCell ref="AC24:AD24"/>
    <mergeCell ref="AN24:AO24"/>
    <mergeCell ref="F25:G25"/>
    <mergeCell ref="R25:S25"/>
    <mergeCell ref="AC25:AD25"/>
    <mergeCell ref="AN25:AO25"/>
    <mergeCell ref="AF20:AH20"/>
    <mergeCell ref="F21:G21"/>
    <mergeCell ref="I21:J21"/>
    <mergeCell ref="R21:S21"/>
    <mergeCell ref="U21:V21"/>
    <mergeCell ref="AC21:AD21"/>
    <mergeCell ref="AF21:AG21"/>
    <mergeCell ref="C23:D23"/>
    <mergeCell ref="H23:I23"/>
    <mergeCell ref="O23:P23"/>
    <mergeCell ref="T23:U23"/>
    <mergeCell ref="Z23:AA23"/>
    <mergeCell ref="AE23:AF23"/>
    <mergeCell ref="F18:G18"/>
    <mergeCell ref="R18:S18"/>
    <mergeCell ref="AC18:AD18"/>
    <mergeCell ref="F19:G19"/>
    <mergeCell ref="R19:S19"/>
    <mergeCell ref="AC19:AD19"/>
    <mergeCell ref="F20:G20"/>
    <mergeCell ref="I20:K20"/>
    <mergeCell ref="R20:S20"/>
    <mergeCell ref="U20:W20"/>
    <mergeCell ref="AC20:AD20"/>
    <mergeCell ref="F15:G15"/>
    <mergeCell ref="I15:J15"/>
    <mergeCell ref="R15:S15"/>
    <mergeCell ref="U15:V15"/>
    <mergeCell ref="AC15:AD15"/>
    <mergeCell ref="AF15:AG15"/>
    <mergeCell ref="C17:D17"/>
    <mergeCell ref="H17:I17"/>
    <mergeCell ref="O17:P17"/>
    <mergeCell ref="T17:U17"/>
    <mergeCell ref="Z17:AA17"/>
    <mergeCell ref="AE17:AF17"/>
    <mergeCell ref="F13:G13"/>
    <mergeCell ref="R13:S13"/>
    <mergeCell ref="AC13:AD13"/>
    <mergeCell ref="F14:G14"/>
    <mergeCell ref="I14:K14"/>
    <mergeCell ref="R14:S14"/>
    <mergeCell ref="U14:W14"/>
    <mergeCell ref="AC14:AD14"/>
    <mergeCell ref="AF14:AH14"/>
    <mergeCell ref="C11:D11"/>
    <mergeCell ref="H11:I11"/>
    <mergeCell ref="O11:P11"/>
    <mergeCell ref="T11:U11"/>
    <mergeCell ref="Z11:AA11"/>
    <mergeCell ref="AE11:AF11"/>
    <mergeCell ref="F12:G12"/>
    <mergeCell ref="R12:S12"/>
    <mergeCell ref="AC12:AD12"/>
    <mergeCell ref="F9:G9"/>
    <mergeCell ref="I9:J9"/>
    <mergeCell ref="R9:S9"/>
    <mergeCell ref="U9:V9"/>
    <mergeCell ref="AC9:AD9"/>
    <mergeCell ref="AF9:AG9"/>
    <mergeCell ref="AN9:AO9"/>
    <mergeCell ref="AQ9:AR9"/>
    <mergeCell ref="F6:G6"/>
    <mergeCell ref="R6:S6"/>
    <mergeCell ref="AC6:AD6"/>
    <mergeCell ref="AN6:AO6"/>
    <mergeCell ref="F7:G7"/>
    <mergeCell ref="R7:S7"/>
    <mergeCell ref="AC7:AD7"/>
    <mergeCell ref="AN7:AO7"/>
    <mergeCell ref="F8:G8"/>
    <mergeCell ref="I8:K8"/>
    <mergeCell ref="R8:S8"/>
    <mergeCell ref="U8:W8"/>
    <mergeCell ref="AC8:AD8"/>
    <mergeCell ref="AF8:AH8"/>
    <mergeCell ref="AN8:AO8"/>
    <mergeCell ref="Z5:AA5"/>
    <mergeCell ref="AE5:AF5"/>
    <mergeCell ref="B2:D2"/>
    <mergeCell ref="T2:U2"/>
    <mergeCell ref="B3:D3"/>
    <mergeCell ref="C5:D5"/>
    <mergeCell ref="H5:I5"/>
    <mergeCell ref="O5:P5"/>
    <mergeCell ref="T5:U5"/>
    <mergeCell ref="F2:S2"/>
    <mergeCell ref="F3:S3"/>
    <mergeCell ref="W2:AE2"/>
  </mergeCells>
  <phoneticPr fontId="6"/>
  <printOptions horizontalCentered="1" verticalCentered="1"/>
  <pageMargins left="0.59055118110236227" right="0.59055118110236227" top="0.59055118110236227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1・12</vt:lpstr>
      <vt:lpstr>13・24</vt:lpstr>
      <vt:lpstr>25・36</vt:lpstr>
      <vt:lpstr>37・48</vt:lpstr>
      <vt:lpstr>49・60</vt:lpstr>
      <vt:lpstr>61・72</vt:lpstr>
      <vt:lpstr>集計表</vt:lpstr>
      <vt:lpstr>'1・12'!Print_Area</vt:lpstr>
      <vt:lpstr>'13・24'!Print_Area</vt:lpstr>
      <vt:lpstr>'25・36'!Print_Area</vt:lpstr>
      <vt:lpstr>'37・48'!Print_Area</vt:lpstr>
      <vt:lpstr>'49・60'!Print_Area</vt:lpstr>
      <vt:lpstr>'61・72'!Print_Area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110680 瀬田 博之</dc:creator>
  <cp:lastModifiedBy>加須市</cp:lastModifiedBy>
  <cp:lastPrinted>2023-11-24T01:55:11Z</cp:lastPrinted>
  <dcterms:created xsi:type="dcterms:W3CDTF">2023-07-26T06:06:25Z</dcterms:created>
  <dcterms:modified xsi:type="dcterms:W3CDTF">2023-12-07T05:54:01Z</dcterms:modified>
</cp:coreProperties>
</file>