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0ksv001\10各課文書\253000_農業振興課\3213-02 担い手育成支援事業\03_担い手支援事業\02 担い手確保・経営強化支援事業\HP用\"/>
    </mc:Choice>
  </mc:AlternateContent>
  <bookViews>
    <workbookView xWindow="34790" yWindow="800" windowWidth="14850" windowHeight="15300" tabRatio="811"/>
  </bookViews>
  <sheets>
    <sheet name="付加価値額計画（個人）" sheetId="33" r:id="rId1"/>
    <sheet name="販売計画" sheetId="25" r:id="rId2"/>
    <sheet name="雑収入明細" sheetId="37" r:id="rId3"/>
  </sheets>
  <definedNames>
    <definedName name="_xlnm.Print_Area" localSheetId="2">雑収入明細!$A$1:$L$17</definedName>
    <definedName name="_xlnm.Print_Area" localSheetId="1">販売計画!$A$1:$L$48</definedName>
    <definedName name="_xlnm.Print_Area" localSheetId="0">'付加価値額計画（個人）'!$A$1:$L$53</definedName>
    <definedName name="管轄局">#REF!</definedName>
    <definedName name="政策目的">#REF!</definedName>
  </definedNames>
  <calcPr calcId="162913"/>
</workbook>
</file>

<file path=xl/calcChain.xml><?xml version="1.0" encoding="utf-8"?>
<calcChain xmlns="http://schemas.openxmlformats.org/spreadsheetml/2006/main">
  <c r="D34" i="25" l="1"/>
  <c r="H14" i="37"/>
  <c r="H13" i="33"/>
  <c r="J14" i="37"/>
  <c r="I14" i="37"/>
  <c r="G14" i="37"/>
  <c r="G13" i="33" s="1"/>
  <c r="G14" i="33" s="1"/>
  <c r="J6" i="37"/>
  <c r="I6" i="37"/>
  <c r="H6" i="37"/>
  <c r="D47" i="25"/>
  <c r="J22" i="25"/>
  <c r="J24" i="25" s="1"/>
  <c r="H22" i="25"/>
  <c r="H24" i="25" s="1"/>
  <c r="F22" i="25"/>
  <c r="F24" i="25" s="1"/>
  <c r="D22" i="25"/>
  <c r="D24" i="25" s="1"/>
  <c r="J17" i="25"/>
  <c r="J19" i="25" s="1"/>
  <c r="H17" i="25"/>
  <c r="H19" i="25" s="1"/>
  <c r="F17" i="25"/>
  <c r="F19" i="25" s="1"/>
  <c r="D17" i="25"/>
  <c r="D19" i="25" s="1"/>
  <c r="D12" i="25"/>
  <c r="D14" i="25" s="1"/>
  <c r="J12" i="25"/>
  <c r="H12" i="25"/>
  <c r="F12" i="25"/>
  <c r="J44" i="33"/>
  <c r="I44" i="33"/>
  <c r="H44" i="33"/>
  <c r="J43" i="33"/>
  <c r="I43" i="33"/>
  <c r="H43" i="33"/>
  <c r="H15" i="33"/>
  <c r="H16" i="33" l="1"/>
  <c r="I16" i="33"/>
  <c r="J16" i="33"/>
  <c r="I15" i="33"/>
  <c r="J15" i="33"/>
  <c r="G10" i="33" l="1"/>
  <c r="J47" i="25"/>
  <c r="H47" i="25"/>
  <c r="F47" i="25"/>
  <c r="H19" i="33"/>
  <c r="J40" i="25"/>
  <c r="H40" i="25"/>
  <c r="F40" i="25"/>
  <c r="D40" i="25"/>
  <c r="J37" i="25"/>
  <c r="H37" i="25"/>
  <c r="F37" i="25"/>
  <c r="D37" i="25"/>
  <c r="J34" i="25"/>
  <c r="H34" i="25"/>
  <c r="F34" i="25"/>
  <c r="F41" i="25" s="1"/>
  <c r="L31" i="25"/>
  <c r="J31" i="25"/>
  <c r="J44" i="25" s="1"/>
  <c r="H31" i="25"/>
  <c r="H44" i="25" s="1"/>
  <c r="F31" i="25"/>
  <c r="F44" i="25" s="1"/>
  <c r="D31" i="25"/>
  <c r="D44" i="25" s="1"/>
  <c r="D27" i="25"/>
  <c r="H14" i="25"/>
  <c r="F14" i="25"/>
  <c r="J7" i="25"/>
  <c r="J9" i="25" s="1"/>
  <c r="H7" i="25"/>
  <c r="H9" i="25" s="1"/>
  <c r="F7" i="25"/>
  <c r="F9" i="25" s="1"/>
  <c r="D7" i="25"/>
  <c r="D9" i="25" s="1"/>
  <c r="D25" i="25" s="1"/>
  <c r="G46" i="33"/>
  <c r="G42" i="33"/>
  <c r="G18" i="33" s="1"/>
  <c r="A8" i="33"/>
  <c r="J41" i="25" l="1"/>
  <c r="H33" i="33"/>
  <c r="H46" i="33" s="1"/>
  <c r="H34" i="33"/>
  <c r="I33" i="33"/>
  <c r="I34" i="33"/>
  <c r="J34" i="33"/>
  <c r="J33" i="33"/>
  <c r="J46" i="33" s="1"/>
  <c r="F25" i="25"/>
  <c r="J27" i="25"/>
  <c r="J12" i="33" s="1"/>
  <c r="D28" i="25"/>
  <c r="I32" i="33"/>
  <c r="H32" i="33"/>
  <c r="H24" i="33"/>
  <c r="I24" i="33"/>
  <c r="J24" i="33"/>
  <c r="H23" i="33"/>
  <c r="I23" i="33"/>
  <c r="J23" i="33"/>
  <c r="H21" i="33"/>
  <c r="I21" i="33"/>
  <c r="J21" i="33"/>
  <c r="J32" i="33"/>
  <c r="H35" i="33"/>
  <c r="I35" i="33"/>
  <c r="J35" i="33"/>
  <c r="I19" i="33"/>
  <c r="J19" i="33"/>
  <c r="I46" i="33"/>
  <c r="J13" i="33"/>
  <c r="J14" i="25"/>
  <c r="J25" i="25" s="1"/>
  <c r="J36" i="33"/>
  <c r="J25" i="33"/>
  <c r="J27" i="33"/>
  <c r="J28" i="33"/>
  <c r="J41" i="33"/>
  <c r="J29" i="33"/>
  <c r="J30" i="33"/>
  <c r="H28" i="33"/>
  <c r="J20" i="33"/>
  <c r="J22" i="33"/>
  <c r="I20" i="33"/>
  <c r="F27" i="25"/>
  <c r="H12" i="33" s="1"/>
  <c r="H27" i="25"/>
  <c r="I12" i="33" s="1"/>
  <c r="H25" i="25"/>
  <c r="J26" i="33"/>
  <c r="I36" i="33"/>
  <c r="D41" i="25"/>
  <c r="I41" i="33"/>
  <c r="I22" i="33"/>
  <c r="H41" i="25"/>
  <c r="H20" i="33"/>
  <c r="G8" i="33"/>
  <c r="I13" i="33"/>
  <c r="I25" i="33"/>
  <c r="I29" i="33"/>
  <c r="H26" i="33"/>
  <c r="H30" i="33"/>
  <c r="I26" i="33"/>
  <c r="I30" i="33"/>
  <c r="H41" i="33"/>
  <c r="H22" i="33"/>
  <c r="I27" i="33"/>
  <c r="H27" i="33"/>
  <c r="I28" i="33"/>
  <c r="H36" i="33"/>
  <c r="H25" i="33"/>
  <c r="H29" i="33"/>
  <c r="D45" i="25" l="1"/>
  <c r="I42" i="33"/>
  <c r="I18" i="33" s="1"/>
  <c r="H42" i="33"/>
  <c r="H18" i="33" s="1"/>
  <c r="J42" i="33"/>
  <c r="J26" i="25"/>
  <c r="J28" i="25"/>
  <c r="J45" i="25" s="1"/>
  <c r="J11" i="33" s="1"/>
  <c r="H26" i="25"/>
  <c r="H28" i="25"/>
  <c r="H45" i="25" s="1"/>
  <c r="I11" i="33" s="1"/>
  <c r="I14" i="33" s="1"/>
  <c r="I10" i="33" s="1"/>
  <c r="F26" i="25"/>
  <c r="F28" i="25"/>
  <c r="F45" i="25" l="1"/>
  <c r="H11" i="33" s="1"/>
  <c r="H14" i="33" s="1"/>
  <c r="H10" i="33" s="1"/>
  <c r="J14" i="33"/>
  <c r="J18" i="33"/>
  <c r="I8" i="33"/>
  <c r="H8" i="33" l="1"/>
  <c r="J10" i="33"/>
  <c r="J8" i="33" l="1"/>
  <c r="K8" i="33" s="1"/>
</calcChain>
</file>

<file path=xl/comments1.xml><?xml version="1.0" encoding="utf-8"?>
<comments xmlns="http://schemas.openxmlformats.org/spreadsheetml/2006/main">
  <authors>
    <author>東海農政局</author>
  </authors>
  <commentList>
    <comment ref="L4" authorId="0" shapeId="0">
      <text>
        <r>
          <rPr>
            <sz val="9"/>
            <rFont val="ＭＳ Ｐゴシック"/>
            <family val="3"/>
            <charset val="128"/>
          </rPr>
          <t>生産規模、単収、販売単価等の根拠を記載する。
必要に応じて参考資料を添付する。</t>
        </r>
      </text>
    </comment>
  </commentList>
</comments>
</file>

<file path=xl/sharedStrings.xml><?xml version="1.0" encoding="utf-8"?>
<sst xmlns="http://schemas.openxmlformats.org/spreadsheetml/2006/main" count="326" uniqueCount="125">
  <si>
    <t>④</t>
  </si>
  <si>
    <t>生産規模</t>
    <rPh sb="0" eb="2">
      <t>セイサン</t>
    </rPh>
    <rPh sb="2" eb="4">
      <t>キボ</t>
    </rPh>
    <phoneticPr fontId="2"/>
  </si>
  <si>
    <t>単収</t>
    <rPh sb="0" eb="1">
      <t>タン</t>
    </rPh>
    <rPh sb="1" eb="2">
      <t>シュウ</t>
    </rPh>
    <phoneticPr fontId="2"/>
  </si>
  <si>
    <t>生産量</t>
    <rPh sb="0" eb="2">
      <t>セイサン</t>
    </rPh>
    <rPh sb="2" eb="3">
      <t>リョウ</t>
    </rPh>
    <phoneticPr fontId="2"/>
  </si>
  <si>
    <t>販売単価</t>
    <rPh sb="0" eb="2">
      <t>ハンバイ</t>
    </rPh>
    <rPh sb="2" eb="4">
      <t>タンカ</t>
    </rPh>
    <phoneticPr fontId="2"/>
  </si>
  <si>
    <t>円/kg</t>
    <rPh sb="0" eb="1">
      <t>エン</t>
    </rPh>
    <phoneticPr fontId="2"/>
  </si>
  <si>
    <t>販売額</t>
    <rPh sb="0" eb="2">
      <t>ハンバイ</t>
    </rPh>
    <rPh sb="2" eb="3">
      <t>ガク</t>
    </rPh>
    <phoneticPr fontId="2"/>
  </si>
  <si>
    <t>円</t>
    <rPh sb="0" eb="1">
      <t>エン</t>
    </rPh>
    <phoneticPr fontId="2"/>
  </si>
  <si>
    <t>製品名</t>
    <rPh sb="0" eb="3">
      <t>セイヒンメイ</t>
    </rPh>
    <phoneticPr fontId="2"/>
  </si>
  <si>
    <t>製造量</t>
    <rPh sb="0" eb="2">
      <t>セイゾウ</t>
    </rPh>
    <rPh sb="2" eb="3">
      <t>リョウ</t>
    </rPh>
    <phoneticPr fontId="2"/>
  </si>
  <si>
    <t>減価償却費</t>
    <rPh sb="0" eb="2">
      <t>ゲンカ</t>
    </rPh>
    <rPh sb="2" eb="5">
      <t>ショウキャクヒ</t>
    </rPh>
    <phoneticPr fontId="2"/>
  </si>
  <si>
    <t>現状</t>
    <rPh sb="0" eb="2">
      <t>ゲンジョウ</t>
    </rPh>
    <phoneticPr fontId="2"/>
  </si>
  <si>
    <t>１年度目</t>
    <rPh sb="1" eb="3">
      <t>ネンド</t>
    </rPh>
    <rPh sb="3" eb="4">
      <t>メ</t>
    </rPh>
    <phoneticPr fontId="2"/>
  </si>
  <si>
    <t>２年度目</t>
    <rPh sb="1" eb="3">
      <t>ネンド</t>
    </rPh>
    <rPh sb="3" eb="4">
      <t>メ</t>
    </rPh>
    <phoneticPr fontId="2"/>
  </si>
  <si>
    <t>租税公課</t>
    <rPh sb="0" eb="2">
      <t>ソゼイ</t>
    </rPh>
    <rPh sb="2" eb="4">
      <t>コウカ</t>
    </rPh>
    <phoneticPr fontId="2"/>
  </si>
  <si>
    <t>肥料費</t>
    <rPh sb="0" eb="3">
      <t>ヒリョウヒ</t>
    </rPh>
    <phoneticPr fontId="2"/>
  </si>
  <si>
    <t>諸材料費</t>
    <rPh sb="0" eb="1">
      <t>ショ</t>
    </rPh>
    <rPh sb="1" eb="4">
      <t>ザイリョウヒ</t>
    </rPh>
    <phoneticPr fontId="2"/>
  </si>
  <si>
    <t>動力光熱費</t>
    <rPh sb="0" eb="2">
      <t>ドウリョク</t>
    </rPh>
    <rPh sb="2" eb="5">
      <t>コウネツヒ</t>
    </rPh>
    <phoneticPr fontId="2"/>
  </si>
  <si>
    <t>農具費</t>
    <rPh sb="0" eb="2">
      <t>ノウグ</t>
    </rPh>
    <rPh sb="2" eb="3">
      <t>ヒ</t>
    </rPh>
    <phoneticPr fontId="2"/>
  </si>
  <si>
    <t>修繕費</t>
    <rPh sb="0" eb="3">
      <t>シュウゼンヒ</t>
    </rPh>
    <phoneticPr fontId="2"/>
  </si>
  <si>
    <t>地代・賃借料</t>
    <rPh sb="0" eb="2">
      <t>チダイ</t>
    </rPh>
    <rPh sb="3" eb="6">
      <t>チンシャクリョウ</t>
    </rPh>
    <phoneticPr fontId="2"/>
  </si>
  <si>
    <t>農業共済掛金</t>
    <rPh sb="0" eb="2">
      <t>ノウギョウ</t>
    </rPh>
    <rPh sb="2" eb="4">
      <t>キョウサイ</t>
    </rPh>
    <rPh sb="4" eb="6">
      <t>カケキン</t>
    </rPh>
    <phoneticPr fontId="2"/>
  </si>
  <si>
    <t>土地改良費</t>
    <rPh sb="0" eb="2">
      <t>トチ</t>
    </rPh>
    <rPh sb="2" eb="5">
      <t>カイリョウヒ</t>
    </rPh>
    <phoneticPr fontId="2"/>
  </si>
  <si>
    <t>ａ</t>
  </si>
  <si>
    <t>kg/10a</t>
  </si>
  <si>
    <t>kg</t>
  </si>
  <si>
    <t>円/kg</t>
  </si>
  <si>
    <t>円</t>
  </si>
  <si>
    <t>区　分</t>
    <rPh sb="0" eb="1">
      <t>ク</t>
    </rPh>
    <rPh sb="2" eb="3">
      <t>ブン</t>
    </rPh>
    <phoneticPr fontId="2"/>
  </si>
  <si>
    <t>根拠</t>
    <rPh sb="0" eb="2">
      <t>コンキョ</t>
    </rPh>
    <phoneticPr fontId="2"/>
  </si>
  <si>
    <t>①</t>
  </si>
  <si>
    <t>ａ</t>
  </si>
  <si>
    <t>②</t>
  </si>
  <si>
    <t>kg/10a</t>
  </si>
  <si>
    <t>①×②=③</t>
  </si>
  <si>
    <t>kg</t>
  </si>
  <si>
    <t>④</t>
  </si>
  <si>
    <t>③×④</t>
  </si>
  <si>
    <t>①</t>
  </si>
  <si>
    <t>②</t>
  </si>
  <si>
    <t>①×②=③</t>
  </si>
  <si>
    <t>④</t>
  </si>
  <si>
    <t>③×④</t>
  </si>
  <si>
    <t>販売金額　計</t>
    <rPh sb="0" eb="2">
      <t>ハンバイ</t>
    </rPh>
    <rPh sb="2" eb="3">
      <t>キン</t>
    </rPh>
    <rPh sb="3" eb="4">
      <t>ガク</t>
    </rPh>
    <rPh sb="5" eb="6">
      <t>ケイ</t>
    </rPh>
    <phoneticPr fontId="2"/>
  </si>
  <si>
    <t>⑤</t>
  </si>
  <si>
    <t>拡大率</t>
    <rPh sb="0" eb="3">
      <t>カクダイリツ</t>
    </rPh>
    <phoneticPr fontId="2"/>
  </si>
  <si>
    <t>－</t>
  </si>
  <si>
    <t>％</t>
  </si>
  <si>
    <t>【農産物加工品製造・販売の部】</t>
    <rPh sb="1" eb="4">
      <t>ノウサンブツ</t>
    </rPh>
    <rPh sb="4" eb="7">
      <t>カコウヒン</t>
    </rPh>
    <rPh sb="7" eb="9">
      <t>セイゾウ</t>
    </rPh>
    <rPh sb="10" eb="12">
      <t>ハンバイ</t>
    </rPh>
    <rPh sb="13" eb="14">
      <t>ブ</t>
    </rPh>
    <phoneticPr fontId="2"/>
  </si>
  <si>
    <t>①×②</t>
  </si>
  <si>
    <t>kg</t>
  </si>
  <si>
    <t>①×②</t>
  </si>
  <si>
    <t>【販売金額　総計】</t>
    <rPh sb="1" eb="3">
      <t>ハンバイ</t>
    </rPh>
    <rPh sb="3" eb="4">
      <t>キン</t>
    </rPh>
    <rPh sb="4" eb="5">
      <t>ガク</t>
    </rPh>
    <rPh sb="6" eb="8">
      <t>ソウケイ</t>
    </rPh>
    <phoneticPr fontId="2"/>
  </si>
  <si>
    <t>荷造運搬手数料</t>
    <rPh sb="0" eb="2">
      <t>ニヅク</t>
    </rPh>
    <rPh sb="2" eb="4">
      <t>ウンパン</t>
    </rPh>
    <rPh sb="4" eb="7">
      <t>テスウリョウ</t>
    </rPh>
    <phoneticPr fontId="2"/>
  </si>
  <si>
    <t>整備内容</t>
    <rPh sb="0" eb="2">
      <t>セイビ</t>
    </rPh>
    <rPh sb="2" eb="4">
      <t>ナイヨウ</t>
    </rPh>
    <phoneticPr fontId="2"/>
  </si>
  <si>
    <t>対象作物名</t>
    <rPh sb="0" eb="2">
      <t>タイショウ</t>
    </rPh>
    <rPh sb="2" eb="4">
      <t>サクモツ</t>
    </rPh>
    <rPh sb="4" eb="5">
      <t>メイ</t>
    </rPh>
    <phoneticPr fontId="2"/>
  </si>
  <si>
    <t>目標年度</t>
    <rPh sb="0" eb="2">
      <t>モクヒョウ</t>
    </rPh>
    <rPh sb="2" eb="4">
      <t>ネンド</t>
    </rPh>
    <phoneticPr fontId="2"/>
  </si>
  <si>
    <t>拡大率</t>
    <rPh sb="0" eb="2">
      <t>カクダイ</t>
    </rPh>
    <rPh sb="2" eb="3">
      <t>リツ</t>
    </rPh>
    <phoneticPr fontId="2"/>
  </si>
  <si>
    <t>備　考
（増減理由を記入）</t>
    <rPh sb="0" eb="1">
      <t>ソナエ</t>
    </rPh>
    <rPh sb="2" eb="3">
      <t>コウ</t>
    </rPh>
    <rPh sb="5" eb="7">
      <t>ゾウゲン</t>
    </rPh>
    <rPh sb="7" eb="9">
      <t>リユウ</t>
    </rPh>
    <rPh sb="10" eb="12">
      <t>キニュウ</t>
    </rPh>
    <phoneticPr fontId="2"/>
  </si>
  <si>
    <t>作業用衣料費</t>
    <rPh sb="0" eb="2">
      <t>サギョウ</t>
    </rPh>
    <rPh sb="2" eb="3">
      <t>ヨウ</t>
    </rPh>
    <rPh sb="3" eb="6">
      <t>イリョウヒ</t>
    </rPh>
    <phoneticPr fontId="2"/>
  </si>
  <si>
    <t>雇人費（④）</t>
    <rPh sb="0" eb="1">
      <t>ヤト</t>
    </rPh>
    <rPh sb="1" eb="2">
      <t>ヒト</t>
    </rPh>
    <rPh sb="2" eb="3">
      <t>ヒ</t>
    </rPh>
    <phoneticPr fontId="2"/>
  </si>
  <si>
    <t>就業者数（人）</t>
    <rPh sb="0" eb="3">
      <t>シュウギョウシャ</t>
    </rPh>
    <rPh sb="3" eb="4">
      <t>スウ</t>
    </rPh>
    <rPh sb="5" eb="6">
      <t>ヒト</t>
    </rPh>
    <phoneticPr fontId="2"/>
  </si>
  <si>
    <t>※就業者1人当たりで目標設定しない場合は空欄</t>
    <rPh sb="1" eb="4">
      <t>シュウギョウシャ</t>
    </rPh>
    <rPh sb="5" eb="6">
      <t>ヒト</t>
    </rPh>
    <rPh sb="6" eb="7">
      <t>ア</t>
    </rPh>
    <phoneticPr fontId="2"/>
  </si>
  <si>
    <t>※１　現状値は青色申告決算書（損益計算書）から記入。</t>
    <rPh sb="3" eb="5">
      <t>ゲンジョウ</t>
    </rPh>
    <rPh sb="5" eb="6">
      <t>チ</t>
    </rPh>
    <rPh sb="7" eb="9">
      <t>アオイロ</t>
    </rPh>
    <rPh sb="9" eb="11">
      <t>シンコク</t>
    </rPh>
    <rPh sb="11" eb="14">
      <t>ケッサンショ</t>
    </rPh>
    <rPh sb="15" eb="17">
      <t>ソンエキ</t>
    </rPh>
    <rPh sb="17" eb="20">
      <t>ケイサンショ</t>
    </rPh>
    <rPh sb="23" eb="25">
      <t>キニュウ</t>
    </rPh>
    <phoneticPr fontId="2"/>
  </si>
  <si>
    <t>　　 　常時従事者でない者は、従事日数で人数換算。（240日・人/名）</t>
    <rPh sb="12" eb="13">
      <t>モノ</t>
    </rPh>
    <rPh sb="29" eb="30">
      <t>ニチ</t>
    </rPh>
    <rPh sb="31" eb="32">
      <t>ヒト</t>
    </rPh>
    <rPh sb="33" eb="34">
      <t>メイ</t>
    </rPh>
    <phoneticPr fontId="2"/>
  </si>
  <si>
    <t>（％）</t>
  </si>
  <si>
    <t>（A）</t>
  </si>
  <si>
    <t>（B）</t>
  </si>
  <si>
    <t>（C）</t>
  </si>
  <si>
    <t>（D）</t>
  </si>
  <si>
    <t>（D-A)/（A）*100</t>
  </si>
  <si>
    <t>種苗費</t>
  </si>
  <si>
    <t xml:space="preserve">②－③＋④ </t>
  </si>
  <si>
    <t>農産物販売金額合計</t>
    <rPh sb="0" eb="3">
      <t>ノウサンブツ</t>
    </rPh>
    <rPh sb="3" eb="5">
      <t>ハンバイ</t>
    </rPh>
    <rPh sb="5" eb="7">
      <t>キンガク</t>
    </rPh>
    <rPh sb="7" eb="9">
      <t>ゴウケイ</t>
    </rPh>
    <phoneticPr fontId="2"/>
  </si>
  <si>
    <t>家事消費・事業消費金額</t>
    <rPh sb="5" eb="7">
      <t>ジギョウ</t>
    </rPh>
    <rPh sb="7" eb="9">
      <t>ショウヒ</t>
    </rPh>
    <rPh sb="9" eb="11">
      <t>キンガク</t>
    </rPh>
    <phoneticPr fontId="2"/>
  </si>
  <si>
    <t>雑　収　入</t>
    <rPh sb="0" eb="1">
      <t>ザツ</t>
    </rPh>
    <rPh sb="2" eb="3">
      <t>オサム</t>
    </rPh>
    <rPh sb="4" eb="5">
      <t>ニュウ</t>
    </rPh>
    <phoneticPr fontId="2"/>
  </si>
  <si>
    <t>期首</t>
    <rPh sb="0" eb="2">
      <t>キシュ</t>
    </rPh>
    <phoneticPr fontId="2"/>
  </si>
  <si>
    <t>期末</t>
    <rPh sb="0" eb="2">
      <t>キマツ</t>
    </rPh>
    <phoneticPr fontId="2"/>
  </si>
  <si>
    <t>農産物の棚卸高</t>
    <rPh sb="0" eb="3">
      <t>ノウサンブツ</t>
    </rPh>
    <rPh sb="4" eb="6">
      <t>タナオロ</t>
    </rPh>
    <rPh sb="6" eb="7">
      <t>ダカ</t>
    </rPh>
    <phoneticPr fontId="2"/>
  </si>
  <si>
    <t>②</t>
  </si>
  <si>
    <t>雑収入明細</t>
    <rPh sb="0" eb="1">
      <t>ザツ</t>
    </rPh>
    <rPh sb="1" eb="3">
      <t>シュウニュウ</t>
    </rPh>
    <rPh sb="3" eb="5">
      <t>メイサイ</t>
    </rPh>
    <phoneticPr fontId="2"/>
  </si>
  <si>
    <t>経営安定対策交付金</t>
    <rPh sb="0" eb="2">
      <t>ケイエイ</t>
    </rPh>
    <rPh sb="2" eb="4">
      <t>アンテイ</t>
    </rPh>
    <rPh sb="4" eb="6">
      <t>タイサク</t>
    </rPh>
    <rPh sb="6" eb="9">
      <t>コウフキン</t>
    </rPh>
    <phoneticPr fontId="2"/>
  </si>
  <si>
    <t>水田活用の直接支払交付金</t>
    <rPh sb="5" eb="7">
      <t>チョクセツ</t>
    </rPh>
    <rPh sb="7" eb="9">
      <t>シハラ</t>
    </rPh>
    <phoneticPr fontId="2"/>
  </si>
  <si>
    <t>入院保険金</t>
    <rPh sb="0" eb="2">
      <t>ニュウイン</t>
    </rPh>
    <rPh sb="2" eb="5">
      <t>ホケンキン</t>
    </rPh>
    <phoneticPr fontId="2"/>
  </si>
  <si>
    <t>①</t>
  </si>
  <si>
    <t>③</t>
  </si>
  <si>
    <t>⑤</t>
  </si>
  <si>
    <t>うち付加価値額に算入する雑収入</t>
    <rPh sb="2" eb="4">
      <t>フカ</t>
    </rPh>
    <rPh sb="4" eb="7">
      <t>カチガク</t>
    </rPh>
    <rPh sb="8" eb="10">
      <t>サンニュウ</t>
    </rPh>
    <rPh sb="12" eb="13">
      <t>ザツ</t>
    </rPh>
    <rPh sb="13" eb="15">
      <t>シュウニュウ</t>
    </rPh>
    <phoneticPr fontId="2"/>
  </si>
  <si>
    <t>※２　農業次世代人材投資事業（経営開始型）は算入しない。</t>
    <rPh sb="3" eb="5">
      <t>ノウギョウ</t>
    </rPh>
    <phoneticPr fontId="2"/>
  </si>
  <si>
    <t>※３　給与などの農外収入は、算入しない。</t>
  </si>
  <si>
    <t>付加価値額の拡大計画（個人事業者用）</t>
    <rPh sb="0" eb="2">
      <t>フカ</t>
    </rPh>
    <rPh sb="2" eb="5">
      <t>カチガク</t>
    </rPh>
    <rPh sb="6" eb="8">
      <t>カクダイ</t>
    </rPh>
    <rPh sb="8" eb="10">
      <t>ケイカク</t>
    </rPh>
    <rPh sb="11" eb="13">
      <t>コジン</t>
    </rPh>
    <rPh sb="13" eb="16">
      <t>ジギョウシャ</t>
    </rPh>
    <rPh sb="16" eb="17">
      <t>ヨウ</t>
    </rPh>
    <phoneticPr fontId="2"/>
  </si>
  <si>
    <t>素畜費</t>
    <rPh sb="0" eb="1">
      <t>ソ</t>
    </rPh>
    <rPh sb="1" eb="2">
      <t>チク</t>
    </rPh>
    <rPh sb="2" eb="3">
      <t>ヒ</t>
    </rPh>
    <phoneticPr fontId="2"/>
  </si>
  <si>
    <t>飼料費</t>
    <rPh sb="0" eb="3">
      <t>シリョウヒ</t>
    </rPh>
    <phoneticPr fontId="2"/>
  </si>
  <si>
    <t>農薬・衛生費</t>
    <rPh sb="0" eb="2">
      <t>ノウヤク</t>
    </rPh>
    <rPh sb="3" eb="6">
      <t>エイセイヒ</t>
    </rPh>
    <phoneticPr fontId="2"/>
  </si>
  <si>
    <t>利子割引料</t>
    <rPh sb="0" eb="2">
      <t>リシ</t>
    </rPh>
    <rPh sb="2" eb="5">
      <t>ワリビキリョウ</t>
    </rPh>
    <phoneticPr fontId="2"/>
  </si>
  <si>
    <t>農産物以外
の棚卸残高
（仕掛品）</t>
    <rPh sb="0" eb="3">
      <t>ノウサンブツ</t>
    </rPh>
    <rPh sb="3" eb="5">
      <t>イガイ</t>
    </rPh>
    <rPh sb="7" eb="9">
      <t>タナオロ</t>
    </rPh>
    <rPh sb="9" eb="10">
      <t>ザン</t>
    </rPh>
    <rPh sb="10" eb="11">
      <t>ダカ</t>
    </rPh>
    <rPh sb="13" eb="15">
      <t>シカ</t>
    </rPh>
    <rPh sb="15" eb="16">
      <t>ヒン</t>
    </rPh>
    <phoneticPr fontId="2"/>
  </si>
  <si>
    <t>雑費</t>
    <rPh sb="0" eb="2">
      <t>ザッピ</t>
    </rPh>
    <phoneticPr fontId="2"/>
  </si>
  <si>
    <t>※２　各種引当金・準備金等は、付加価値額に算入しないため、省略している。（基盤強化準備金、専従者給与は算入しない。）</t>
    <rPh sb="3" eb="5">
      <t>カクシュ</t>
    </rPh>
    <rPh sb="5" eb="8">
      <t>ヒキアテキン</t>
    </rPh>
    <rPh sb="9" eb="12">
      <t>ジュンビキン</t>
    </rPh>
    <rPh sb="12" eb="13">
      <t>トウ</t>
    </rPh>
    <rPh sb="15" eb="17">
      <t>フカ</t>
    </rPh>
    <rPh sb="17" eb="20">
      <t>カチガク</t>
    </rPh>
    <rPh sb="21" eb="23">
      <t>サンニュウ</t>
    </rPh>
    <rPh sb="29" eb="31">
      <t>ショウリャク</t>
    </rPh>
    <rPh sb="37" eb="39">
      <t>キバン</t>
    </rPh>
    <rPh sb="39" eb="41">
      <t>キョウカ</t>
    </rPh>
    <rPh sb="41" eb="44">
      <t>ジュンビキン</t>
    </rPh>
    <rPh sb="45" eb="48">
      <t>センジュウシャ</t>
    </rPh>
    <rPh sb="48" eb="50">
      <t>キュウヨ</t>
    </rPh>
    <rPh sb="51" eb="53">
      <t>サンニュウ</t>
    </rPh>
    <phoneticPr fontId="2"/>
  </si>
  <si>
    <t>※４　就業者数は、専従者給与の対象者を含む。</t>
    <rPh sb="3" eb="6">
      <t>シュウギョウシャ</t>
    </rPh>
    <rPh sb="6" eb="7">
      <t>スウ</t>
    </rPh>
    <phoneticPr fontId="2"/>
  </si>
  <si>
    <t>④人件費（雇人費）</t>
    <rPh sb="1" eb="4">
      <t>ジンケンヒ</t>
    </rPh>
    <phoneticPr fontId="2"/>
  </si>
  <si>
    <t>収入総額（円）　（4－5＋6)</t>
  </si>
  <si>
    <t>小計（1＋2＋3）</t>
    <rPh sb="0" eb="2">
      <t>ショウケイ</t>
    </rPh>
    <phoneticPr fontId="2"/>
  </si>
  <si>
    <t>小  計</t>
    <rPh sb="0" eb="1">
      <t>ショウ</t>
    </rPh>
    <rPh sb="3" eb="4">
      <t>ケイ</t>
    </rPh>
    <phoneticPr fontId="2"/>
  </si>
  <si>
    <t>③</t>
  </si>
  <si>
    <t>※３　人件費（雇人費）には、賃金、雑給、給与、賞与、法定福利費、福利厚生費が含まれます。</t>
    <rPh sb="3" eb="6">
      <t>ジンケンヒ</t>
    </rPh>
    <rPh sb="7" eb="8">
      <t>ヤトイ</t>
    </rPh>
    <rPh sb="8" eb="9">
      <t>ニン</t>
    </rPh>
    <rPh sb="9" eb="10">
      <t>ヒ</t>
    </rPh>
    <rPh sb="14" eb="16">
      <t>チンギン</t>
    </rPh>
    <rPh sb="17" eb="19">
      <t>ザツキュウ</t>
    </rPh>
    <rPh sb="20" eb="22">
      <t>キュウヨ</t>
    </rPh>
    <rPh sb="23" eb="25">
      <t>ショウヨ</t>
    </rPh>
    <rPh sb="26" eb="28">
      <t>ホウテイ</t>
    </rPh>
    <rPh sb="28" eb="31">
      <t>フクリヒ</t>
    </rPh>
    <rPh sb="32" eb="34">
      <t>フクリ</t>
    </rPh>
    <rPh sb="34" eb="37">
      <t>コウセイヒ</t>
    </rPh>
    <rPh sb="38" eb="39">
      <t>フク</t>
    </rPh>
    <phoneticPr fontId="2"/>
  </si>
  <si>
    <t>○○税還付金</t>
    <rPh sb="2" eb="3">
      <t>ゼイ</t>
    </rPh>
    <rPh sb="3" eb="6">
      <t>カンプキン</t>
    </rPh>
    <phoneticPr fontId="2"/>
  </si>
  <si>
    <t>⑥</t>
  </si>
  <si>
    <t>⑦</t>
  </si>
  <si>
    <t>家事消費・事業消費金額</t>
  </si>
  <si>
    <t>⑥</t>
  </si>
  <si>
    <t>農産物販売金額合計</t>
  </si>
  <si>
    <t>⑤-⑥</t>
  </si>
  <si>
    <t>円</t>
    <rPh sb="0" eb="1">
      <t>エン</t>
    </rPh>
    <phoneticPr fontId="2"/>
  </si>
  <si>
    <t>生産規模合計（延べ作付面積）</t>
    <rPh sb="0" eb="2">
      <t>セイサン</t>
    </rPh>
    <rPh sb="2" eb="4">
      <t>キボ</t>
    </rPh>
    <rPh sb="4" eb="6">
      <t>ゴウケイ</t>
    </rPh>
    <rPh sb="7" eb="8">
      <t>ノ</t>
    </rPh>
    <rPh sb="9" eb="13">
      <t>サクツケメンセキ</t>
    </rPh>
    <phoneticPr fontId="2"/>
  </si>
  <si>
    <t>「○○○○」の農業経営の現状と今後の販売計画</t>
    <rPh sb="7" eb="9">
      <t>ノウギョウ</t>
    </rPh>
    <rPh sb="9" eb="11">
      <t>ケイエイ</t>
    </rPh>
    <rPh sb="12" eb="14">
      <t>ゲンジョウ</t>
    </rPh>
    <rPh sb="15" eb="17">
      <t>コンゴ</t>
    </rPh>
    <rPh sb="18" eb="20">
      <t>ハンバイ</t>
    </rPh>
    <rPh sb="20" eb="22">
      <t>ケイカク</t>
    </rPh>
    <phoneticPr fontId="2"/>
  </si>
  <si>
    <t>※１　農業に関係する補助金等の収入を記入。</t>
    <rPh sb="15" eb="17">
      <t>シュウニュウ</t>
    </rPh>
    <phoneticPr fontId="2"/>
  </si>
  <si>
    <t>県市補助金</t>
    <rPh sb="0" eb="1">
      <t>ケン</t>
    </rPh>
    <rPh sb="1" eb="2">
      <t>シ</t>
    </rPh>
    <rPh sb="2" eb="5">
      <t>ホジョキン</t>
    </rPh>
    <phoneticPr fontId="2"/>
  </si>
  <si>
    <t>④</t>
    <phoneticPr fontId="2"/>
  </si>
  <si>
    <t>青色申告書の科目に合わせて追加</t>
    <rPh sb="0" eb="2">
      <t>アオイロ</t>
    </rPh>
    <rPh sb="2" eb="4">
      <t>シンコク</t>
    </rPh>
    <rPh sb="4" eb="5">
      <t>ショ</t>
    </rPh>
    <rPh sb="6" eb="8">
      <t>カモク</t>
    </rPh>
    <rPh sb="9" eb="10">
      <t>ア</t>
    </rPh>
    <rPh sb="13" eb="15">
      <t>ツイカ</t>
    </rPh>
    <phoneticPr fontId="2"/>
  </si>
  <si>
    <t>費用総額（円）　（31＋32－33）</t>
    <phoneticPr fontId="2"/>
  </si>
  <si>
    <t>【農産物生産・販売の部】</t>
    <rPh sb="1" eb="4">
      <t>ノウサンブツ</t>
    </rPh>
    <rPh sb="4" eb="6">
      <t>セイサン</t>
    </rPh>
    <rPh sb="7" eb="9">
      <t>ハンバイ</t>
    </rPh>
    <rPh sb="10" eb="11">
      <t>ブ</t>
    </rPh>
    <phoneticPr fontId="2"/>
  </si>
  <si>
    <t>実面積</t>
    <rPh sb="0" eb="3">
      <t>ジツメンセキ</t>
    </rPh>
    <phoneticPr fontId="2"/>
  </si>
  <si>
    <t>⑦</t>
    <phoneticPr fontId="2"/>
  </si>
  <si>
    <t>⑤-⑥+⑦</t>
    <phoneticPr fontId="2"/>
  </si>
  <si>
    <t>農業に関係する補助金があれば追加</t>
    <rPh sb="0" eb="2">
      <t>ノウギョウ</t>
    </rPh>
    <rPh sb="3" eb="5">
      <t>カンケイ</t>
    </rPh>
    <rPh sb="7" eb="10">
      <t>ホジョキン</t>
    </rPh>
    <rPh sb="14" eb="16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</si>
</sst>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%"/>
    <numFmt numFmtId="177" formatCode="\(#,##0&quot;年&quot;\)"/>
  </numFmts>
  <fonts count="22" x14ac:knownFonts="1">
    <font>
      <sz val="11"/>
      <name val="ＭＳ Ｐゴシック"/>
      <family val="3"/>
      <charset val="128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rgb="FF0000FF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7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ashed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8" fontId="20" fillId="0" borderId="0" applyFont="0" applyFill="0" applyBorder="0" applyProtection="0"/>
    <xf numFmtId="0" fontId="8" fillId="0" borderId="0"/>
    <xf numFmtId="0" fontId="20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38" fontId="20" fillId="0" borderId="0" applyFont="0" applyFill="0" applyBorder="0" applyProtection="0"/>
    <xf numFmtId="0" fontId="8" fillId="0" borderId="0">
      <alignment vertical="center"/>
    </xf>
    <xf numFmtId="0" fontId="20" fillId="0" borderId="0">
      <alignment vertical="center"/>
    </xf>
  </cellStyleXfs>
  <cellXfs count="233">
    <xf numFmtId="0" fontId="0" fillId="0" borderId="0" xfId="0">
      <alignment vertical="center"/>
    </xf>
    <xf numFmtId="0" fontId="0" fillId="0" borderId="0" xfId="13" applyFont="1">
      <alignment vertical="center"/>
    </xf>
    <xf numFmtId="0" fontId="5" fillId="0" borderId="0" xfId="13" applyFont="1">
      <alignment vertical="center"/>
    </xf>
    <xf numFmtId="0" fontId="5" fillId="0" borderId="0" xfId="13" applyFont="1" applyAlignment="1">
      <alignment horizontal="left" vertical="center"/>
    </xf>
    <xf numFmtId="38" fontId="5" fillId="0" borderId="1" xfId="6" applyFont="1" applyBorder="1" applyAlignment="1">
      <alignment vertical="center" shrinkToFit="1"/>
    </xf>
    <xf numFmtId="38" fontId="5" fillId="0" borderId="2" xfId="6" applyFont="1" applyBorder="1" applyAlignment="1">
      <alignment vertical="center" shrinkToFit="1"/>
    </xf>
    <xf numFmtId="0" fontId="5" fillId="0" borderId="3" xfId="13" applyFont="1" applyBorder="1" applyAlignment="1">
      <alignment horizontal="left" vertical="center" shrinkToFit="1"/>
    </xf>
    <xf numFmtId="38" fontId="5" fillId="0" borderId="4" xfId="6" applyFont="1" applyBorder="1" applyAlignment="1">
      <alignment vertical="center" shrinkToFit="1"/>
    </xf>
    <xf numFmtId="0" fontId="5" fillId="0" borderId="5" xfId="13" applyFont="1" applyBorder="1" applyAlignment="1">
      <alignment horizontal="left" vertical="center" shrinkToFit="1"/>
    </xf>
    <xf numFmtId="0" fontId="5" fillId="0" borderId="0" xfId="13" applyFont="1" applyAlignment="1">
      <alignment vertical="center" shrinkToFit="1"/>
    </xf>
    <xf numFmtId="0" fontId="5" fillId="0" borderId="0" xfId="13" applyFont="1" applyAlignment="1">
      <alignment horizontal="left" vertical="center" shrinkToFit="1"/>
    </xf>
    <xf numFmtId="38" fontId="5" fillId="0" borderId="3" xfId="6" applyFont="1" applyBorder="1" applyAlignment="1">
      <alignment horizontal="left" vertical="center" shrinkToFit="1"/>
    </xf>
    <xf numFmtId="38" fontId="5" fillId="0" borderId="5" xfId="6" applyFont="1" applyBorder="1" applyAlignment="1">
      <alignment horizontal="left" vertical="center" shrinkToFit="1"/>
    </xf>
    <xf numFmtId="0" fontId="5" fillId="0" borderId="0" xfId="13" applyFont="1" applyAlignment="1">
      <alignment horizontal="center" vertical="center"/>
    </xf>
    <xf numFmtId="0" fontId="5" fillId="0" borderId="6" xfId="13" applyFont="1" applyBorder="1">
      <alignment vertical="center"/>
    </xf>
    <xf numFmtId="0" fontId="5" fillId="0" borderId="6" xfId="13" applyFont="1" applyBorder="1" applyAlignment="1">
      <alignment horizontal="right" vertical="center"/>
    </xf>
    <xf numFmtId="0" fontId="10" fillId="0" borderId="0" xfId="13" applyFont="1">
      <alignment vertical="center"/>
    </xf>
    <xf numFmtId="0" fontId="11" fillId="0" borderId="0" xfId="13" applyFont="1">
      <alignment vertical="center"/>
    </xf>
    <xf numFmtId="0" fontId="11" fillId="0" borderId="0" xfId="13" applyFont="1" applyAlignment="1">
      <alignment horizontal="center" vertical="center"/>
    </xf>
    <xf numFmtId="0" fontId="9" fillId="0" borderId="0" xfId="13" applyFont="1" applyAlignment="1">
      <alignment horizontal="right" vertical="center"/>
    </xf>
    <xf numFmtId="0" fontId="9" fillId="0" borderId="0" xfId="13" applyFont="1">
      <alignment vertical="center"/>
    </xf>
    <xf numFmtId="0" fontId="5" fillId="0" borderId="8" xfId="13" applyFont="1" applyBorder="1" applyAlignment="1">
      <alignment horizontal="left" vertical="center" shrinkToFit="1"/>
    </xf>
    <xf numFmtId="0" fontId="0" fillId="0" borderId="9" xfId="13" applyFont="1" applyBorder="1" applyAlignment="1">
      <alignment vertical="center" wrapText="1"/>
    </xf>
    <xf numFmtId="0" fontId="0" fillId="0" borderId="0" xfId="13" applyFont="1" applyAlignment="1">
      <alignment horizontal="center" vertical="center"/>
    </xf>
    <xf numFmtId="0" fontId="5" fillId="0" borderId="10" xfId="13" applyFont="1" applyBorder="1" applyAlignment="1">
      <alignment horizontal="center" vertical="center"/>
    </xf>
    <xf numFmtId="0" fontId="5" fillId="0" borderId="7" xfId="13" applyFont="1" applyBorder="1" applyAlignment="1">
      <alignment horizontal="center" vertical="center"/>
    </xf>
    <xf numFmtId="0" fontId="5" fillId="0" borderId="1" xfId="13" applyFont="1" applyBorder="1" applyAlignment="1">
      <alignment horizontal="center" vertical="center"/>
    </xf>
    <xf numFmtId="0" fontId="14" fillId="0" borderId="11" xfId="13" applyFont="1" applyBorder="1" applyAlignment="1">
      <alignment horizontal="center" vertical="center" shrinkToFit="1"/>
    </xf>
    <xf numFmtId="0" fontId="5" fillId="0" borderId="2" xfId="13" applyFont="1" applyBorder="1" applyAlignment="1">
      <alignment horizontal="center" vertical="center"/>
    </xf>
    <xf numFmtId="0" fontId="14" fillId="0" borderId="12" xfId="13" applyFont="1" applyBorder="1" applyAlignment="1">
      <alignment horizontal="center" vertical="center" shrinkToFit="1"/>
    </xf>
    <xf numFmtId="0" fontId="5" fillId="0" borderId="4" xfId="13" applyFont="1" applyBorder="1" applyAlignment="1">
      <alignment horizontal="center" vertical="center"/>
    </xf>
    <xf numFmtId="0" fontId="14" fillId="0" borderId="13" xfId="13" applyFont="1" applyBorder="1" applyAlignment="1">
      <alignment horizontal="center" vertical="center" shrinkToFit="1"/>
    </xf>
    <xf numFmtId="0" fontId="14" fillId="0" borderId="14" xfId="13" applyFont="1" applyBorder="1" applyAlignment="1">
      <alignment horizontal="center" vertical="center" shrinkToFit="1"/>
    </xf>
    <xf numFmtId="38" fontId="5" fillId="0" borderId="15" xfId="6" applyFont="1" applyBorder="1" applyAlignment="1">
      <alignment vertical="center" shrinkToFit="1"/>
    </xf>
    <xf numFmtId="0" fontId="5" fillId="0" borderId="16" xfId="13" applyFont="1" applyBorder="1" applyAlignment="1">
      <alignment horizontal="left" vertical="center" shrinkToFit="1"/>
    </xf>
    <xf numFmtId="0" fontId="14" fillId="0" borderId="17" xfId="13" applyFont="1" applyBorder="1" applyAlignment="1">
      <alignment horizontal="center" vertical="center" shrinkToFit="1"/>
    </xf>
    <xf numFmtId="0" fontId="5" fillId="0" borderId="18" xfId="13" applyFont="1" applyBorder="1">
      <alignment vertical="center"/>
    </xf>
    <xf numFmtId="0" fontId="5" fillId="0" borderId="9" xfId="13" applyFont="1" applyBorder="1" applyAlignment="1">
      <alignment horizontal="center" vertical="center"/>
    </xf>
    <xf numFmtId="0" fontId="5" fillId="0" borderId="19" xfId="13" applyFont="1" applyBorder="1" applyAlignment="1">
      <alignment horizontal="center" vertical="center" shrinkToFit="1"/>
    </xf>
    <xf numFmtId="0" fontId="6" fillId="0" borderId="0" xfId="13" applyFont="1">
      <alignment vertical="center"/>
    </xf>
    <xf numFmtId="0" fontId="0" fillId="0" borderId="21" xfId="13" applyFont="1" applyBorder="1" applyAlignment="1">
      <alignment horizontal="left" vertical="center" shrinkToFit="1"/>
    </xf>
    <xf numFmtId="0" fontId="0" fillId="0" borderId="22" xfId="13" applyFont="1" applyBorder="1" applyAlignment="1">
      <alignment horizontal="left" vertical="center" shrinkToFit="1"/>
    </xf>
    <xf numFmtId="0" fontId="0" fillId="0" borderId="23" xfId="13" applyFont="1" applyBorder="1" applyAlignment="1">
      <alignment horizontal="center" vertical="center"/>
    </xf>
    <xf numFmtId="0" fontId="0" fillId="0" borderId="24" xfId="13" applyFont="1" applyBorder="1" applyAlignment="1">
      <alignment horizontal="center" vertical="center"/>
    </xf>
    <xf numFmtId="0" fontId="0" fillId="0" borderId="25" xfId="13" applyFont="1" applyBorder="1" applyAlignment="1">
      <alignment horizontal="center" vertical="center"/>
    </xf>
    <xf numFmtId="0" fontId="0" fillId="0" borderId="26" xfId="13" applyFont="1" applyBorder="1" applyAlignment="1">
      <alignment horizontal="center" vertical="center"/>
    </xf>
    <xf numFmtId="0" fontId="0" fillId="0" borderId="22" xfId="13" applyFont="1" applyBorder="1" applyAlignment="1">
      <alignment horizontal="center" vertical="center"/>
    </xf>
    <xf numFmtId="0" fontId="0" fillId="0" borderId="27" xfId="13" applyFont="1" applyBorder="1" applyAlignment="1">
      <alignment horizontal="center" vertical="center"/>
    </xf>
    <xf numFmtId="0" fontId="0" fillId="0" borderId="28" xfId="13" applyFont="1" applyBorder="1" applyAlignment="1">
      <alignment horizontal="center" vertical="center"/>
    </xf>
    <xf numFmtId="0" fontId="0" fillId="0" borderId="28" xfId="13" applyFont="1" applyBorder="1" applyAlignment="1">
      <alignment horizontal="center" vertical="center" shrinkToFit="1"/>
    </xf>
    <xf numFmtId="0" fontId="8" fillId="2" borderId="29" xfId="13" applyFont="1" applyFill="1" applyBorder="1" applyAlignment="1">
      <alignment horizontal="left" vertical="center"/>
    </xf>
    <xf numFmtId="0" fontId="8" fillId="2" borderId="30" xfId="13" applyFont="1" applyFill="1" applyBorder="1" applyAlignment="1">
      <alignment horizontal="left" vertical="center" wrapText="1"/>
    </xf>
    <xf numFmtId="38" fontId="0" fillId="2" borderId="31" xfId="6" applyFont="1" applyFill="1" applyBorder="1" applyAlignment="1">
      <alignment horizontal="right" vertical="center" wrapText="1"/>
    </xf>
    <xf numFmtId="38" fontId="0" fillId="0" borderId="32" xfId="6" applyFont="1" applyFill="1" applyBorder="1" applyAlignment="1">
      <alignment horizontal="left" vertical="center" wrapText="1"/>
    </xf>
    <xf numFmtId="0" fontId="8" fillId="0" borderId="33" xfId="13" applyFont="1" applyBorder="1" applyAlignment="1">
      <alignment horizontal="left" vertical="center"/>
    </xf>
    <xf numFmtId="0" fontId="8" fillId="0" borderId="33" xfId="13" applyFont="1" applyBorder="1" applyAlignment="1">
      <alignment horizontal="left" vertical="center" wrapText="1"/>
    </xf>
    <xf numFmtId="38" fontId="0" fillId="0" borderId="33" xfId="6" applyFont="1" applyFill="1" applyBorder="1" applyAlignment="1">
      <alignment horizontal="right" vertical="center" wrapText="1"/>
    </xf>
    <xf numFmtId="38" fontId="0" fillId="0" borderId="33" xfId="6" applyFont="1" applyFill="1" applyBorder="1" applyAlignment="1">
      <alignment horizontal="left" vertical="center" wrapText="1"/>
    </xf>
    <xf numFmtId="0" fontId="8" fillId="3" borderId="22" xfId="13" applyFont="1" applyFill="1" applyBorder="1" applyAlignment="1">
      <alignment horizontal="left" vertical="center"/>
    </xf>
    <xf numFmtId="0" fontId="8" fillId="3" borderId="6" xfId="13" applyFont="1" applyFill="1" applyBorder="1" applyAlignment="1">
      <alignment horizontal="left" vertical="center" wrapText="1"/>
    </xf>
    <xf numFmtId="38" fontId="0" fillId="3" borderId="34" xfId="6" applyFont="1" applyFill="1" applyBorder="1" applyAlignment="1">
      <alignment horizontal="right" vertical="center" wrapText="1"/>
    </xf>
    <xf numFmtId="38" fontId="0" fillId="0" borderId="35" xfId="6" applyFont="1" applyFill="1" applyBorder="1" applyAlignment="1">
      <alignment horizontal="left" vertical="center" wrapText="1"/>
    </xf>
    <xf numFmtId="0" fontId="0" fillId="3" borderId="22" xfId="13" applyFont="1" applyFill="1" applyBorder="1" applyAlignment="1">
      <alignment vertical="center" wrapText="1"/>
    </xf>
    <xf numFmtId="38" fontId="0" fillId="0" borderId="36" xfId="6" applyFont="1" applyFill="1" applyBorder="1" applyAlignment="1">
      <alignment horizontal="right" vertical="center" wrapText="1"/>
    </xf>
    <xf numFmtId="0" fontId="0" fillId="0" borderId="9" xfId="13" applyFont="1" applyBorder="1">
      <alignment vertical="center"/>
    </xf>
    <xf numFmtId="0" fontId="0" fillId="0" borderId="19" xfId="13" applyFont="1" applyBorder="1" applyAlignment="1">
      <alignment horizontal="center" vertical="center"/>
    </xf>
    <xf numFmtId="38" fontId="0" fillId="0" borderId="7" xfId="6" applyFont="1" applyFill="1" applyBorder="1" applyAlignment="1">
      <alignment horizontal="right" vertical="center" wrapText="1"/>
    </xf>
    <xf numFmtId="0" fontId="0" fillId="0" borderId="37" xfId="13" applyFont="1" applyBorder="1" applyAlignment="1">
      <alignment horizontal="left" vertical="center" wrapText="1"/>
    </xf>
    <xf numFmtId="0" fontId="0" fillId="3" borderId="38" xfId="13" applyFont="1" applyFill="1" applyBorder="1" applyAlignment="1">
      <alignment vertical="center" wrapText="1"/>
    </xf>
    <xf numFmtId="0" fontId="0" fillId="0" borderId="32" xfId="13" applyFont="1" applyBorder="1" applyAlignment="1">
      <alignment horizontal="left" vertical="center" wrapText="1"/>
    </xf>
    <xf numFmtId="0" fontId="8" fillId="4" borderId="23" xfId="13" applyFont="1" applyFill="1" applyBorder="1" applyAlignment="1">
      <alignment horizontal="left" vertical="center"/>
    </xf>
    <xf numFmtId="0" fontId="8" fillId="4" borderId="39" xfId="13" applyFont="1" applyFill="1" applyBorder="1" applyAlignment="1">
      <alignment horizontal="left" vertical="center" wrapText="1"/>
    </xf>
    <xf numFmtId="0" fontId="8" fillId="4" borderId="40" xfId="13" applyFont="1" applyFill="1" applyBorder="1" applyAlignment="1">
      <alignment horizontal="left" vertical="center" wrapText="1"/>
    </xf>
    <xf numFmtId="38" fontId="0" fillId="4" borderId="41" xfId="6" applyFont="1" applyFill="1" applyBorder="1" applyAlignment="1">
      <alignment horizontal="right" vertical="center" wrapText="1"/>
    </xf>
    <xf numFmtId="38" fontId="0" fillId="0" borderId="42" xfId="6" applyFont="1" applyFill="1" applyBorder="1" applyAlignment="1">
      <alignment horizontal="left" vertical="center" wrapText="1"/>
    </xf>
    <xf numFmtId="0" fontId="0" fillId="4" borderId="22" xfId="13" applyFont="1" applyFill="1" applyBorder="1" applyAlignment="1">
      <alignment vertical="center" wrapText="1"/>
    </xf>
    <xf numFmtId="0" fontId="0" fillId="0" borderId="10" xfId="13" applyFont="1" applyBorder="1">
      <alignment vertical="center"/>
    </xf>
    <xf numFmtId="0" fontId="15" fillId="0" borderId="43" xfId="13" applyFont="1" applyBorder="1" applyAlignment="1">
      <alignment horizontal="center" vertical="center" shrinkToFit="1"/>
    </xf>
    <xf numFmtId="3" fontId="0" fillId="0" borderId="37" xfId="13" applyNumberFormat="1" applyFont="1" applyBorder="1" applyAlignment="1">
      <alignment horizontal="left" vertical="center" wrapText="1"/>
    </xf>
    <xf numFmtId="0" fontId="0" fillId="0" borderId="44" xfId="13" applyFont="1" applyBorder="1">
      <alignment vertical="center"/>
    </xf>
    <xf numFmtId="0" fontId="0" fillId="0" borderId="45" xfId="13" applyFont="1" applyBorder="1">
      <alignment vertical="center"/>
    </xf>
    <xf numFmtId="0" fontId="0" fillId="0" borderId="45" xfId="13" applyFont="1" applyBorder="1" applyAlignment="1">
      <alignment vertical="center" wrapText="1"/>
    </xf>
    <xf numFmtId="0" fontId="15" fillId="0" borderId="46" xfId="13" applyFont="1" applyBorder="1" applyAlignment="1">
      <alignment horizontal="center" vertical="center" shrinkToFit="1"/>
    </xf>
    <xf numFmtId="3" fontId="0" fillId="0" borderId="47" xfId="13" applyNumberFormat="1" applyFont="1" applyBorder="1" applyAlignment="1">
      <alignment horizontal="left" vertical="center" wrapText="1"/>
    </xf>
    <xf numFmtId="0" fontId="0" fillId="4" borderId="38" xfId="13" applyFont="1" applyFill="1" applyBorder="1" applyAlignment="1">
      <alignment vertical="center" wrapText="1"/>
    </xf>
    <xf numFmtId="3" fontId="0" fillId="0" borderId="32" xfId="13" applyNumberFormat="1" applyFont="1" applyBorder="1" applyAlignment="1">
      <alignment horizontal="left" vertical="center" wrapText="1"/>
    </xf>
    <xf numFmtId="0" fontId="8" fillId="5" borderId="49" xfId="13" applyFont="1" applyFill="1" applyBorder="1" applyAlignment="1">
      <alignment horizontal="left" vertical="center"/>
    </xf>
    <xf numFmtId="0" fontId="8" fillId="5" borderId="33" xfId="13" applyFont="1" applyFill="1" applyBorder="1" applyAlignment="1">
      <alignment horizontal="left" vertical="center" wrapText="1"/>
    </xf>
    <xf numFmtId="0" fontId="16" fillId="5" borderId="33" xfId="13" applyFont="1" applyFill="1" applyBorder="1" applyAlignment="1">
      <alignment horizontal="left" vertical="center" wrapText="1"/>
    </xf>
    <xf numFmtId="0" fontId="17" fillId="5" borderId="50" xfId="13" applyFont="1" applyFill="1" applyBorder="1">
      <alignment vertical="center"/>
    </xf>
    <xf numFmtId="38" fontId="0" fillId="5" borderId="21" xfId="6" applyFont="1" applyFill="1" applyBorder="1" applyAlignment="1">
      <alignment horizontal="right" vertical="center" wrapText="1"/>
    </xf>
    <xf numFmtId="38" fontId="0" fillId="0" borderId="51" xfId="6" applyFont="1" applyFill="1" applyBorder="1" applyAlignment="1">
      <alignment horizontal="left" vertical="center" wrapText="1"/>
    </xf>
    <xf numFmtId="0" fontId="8" fillId="0" borderId="49" xfId="13" applyFont="1" applyBorder="1" applyAlignment="1">
      <alignment horizontal="left" vertical="center"/>
    </xf>
    <xf numFmtId="40" fontId="0" fillId="0" borderId="21" xfId="6" applyNumberFormat="1" applyFont="1" applyFill="1" applyBorder="1" applyAlignment="1">
      <alignment horizontal="right" vertical="center" wrapText="1"/>
    </xf>
    <xf numFmtId="0" fontId="8" fillId="2" borderId="30" xfId="13" applyFont="1" applyFill="1" applyBorder="1" applyAlignment="1">
      <alignment horizontal="right" vertical="center"/>
    </xf>
    <xf numFmtId="0" fontId="8" fillId="2" borderId="52" xfId="13" applyFont="1" applyFill="1" applyBorder="1" applyAlignment="1">
      <alignment horizontal="right" vertical="center"/>
    </xf>
    <xf numFmtId="40" fontId="0" fillId="2" borderId="31" xfId="6" applyNumberFormat="1" applyFont="1" applyFill="1" applyBorder="1" applyAlignment="1">
      <alignment horizontal="right" vertical="center" wrapText="1"/>
    </xf>
    <xf numFmtId="40" fontId="0" fillId="3" borderId="34" xfId="6" applyNumberFormat="1" applyFont="1" applyFill="1" applyBorder="1" applyAlignment="1">
      <alignment horizontal="right" vertical="center" wrapText="1"/>
    </xf>
    <xf numFmtId="40" fontId="0" fillId="0" borderId="36" xfId="6" applyNumberFormat="1" applyFont="1" applyFill="1" applyBorder="1" applyAlignment="1">
      <alignment horizontal="right" vertical="center" wrapText="1"/>
    </xf>
    <xf numFmtId="40" fontId="0" fillId="0" borderId="7" xfId="6" applyNumberFormat="1" applyFont="1" applyFill="1" applyBorder="1" applyAlignment="1">
      <alignment horizontal="right" vertical="center" wrapText="1"/>
    </xf>
    <xf numFmtId="40" fontId="0" fillId="4" borderId="41" xfId="6" applyNumberFormat="1" applyFont="1" applyFill="1" applyBorder="1" applyAlignment="1">
      <alignment horizontal="right" vertical="center" wrapText="1"/>
    </xf>
    <xf numFmtId="40" fontId="0" fillId="0" borderId="7" xfId="13" applyNumberFormat="1" applyFont="1" applyBorder="1" applyAlignment="1">
      <alignment horizontal="right" vertical="center"/>
    </xf>
    <xf numFmtId="40" fontId="0" fillId="0" borderId="36" xfId="13" applyNumberFormat="1" applyFont="1" applyBorder="1" applyAlignment="1">
      <alignment horizontal="right" vertical="center"/>
    </xf>
    <xf numFmtId="40" fontId="0" fillId="0" borderId="31" xfId="13" applyNumberFormat="1" applyFont="1" applyBorder="1" applyAlignment="1">
      <alignment horizontal="right" vertical="center"/>
    </xf>
    <xf numFmtId="40" fontId="0" fillId="5" borderId="21" xfId="6" applyNumberFormat="1" applyFont="1" applyFill="1" applyBorder="1" applyAlignment="1">
      <alignment horizontal="right" vertical="center" wrapText="1"/>
    </xf>
    <xf numFmtId="40" fontId="5" fillId="0" borderId="53" xfId="6" applyNumberFormat="1" applyFont="1" applyBorder="1" applyAlignment="1">
      <alignment vertical="center"/>
    </xf>
    <xf numFmtId="0" fontId="0" fillId="0" borderId="54" xfId="13" applyFont="1" applyBorder="1" applyAlignment="1">
      <alignment horizontal="left" vertical="center" wrapText="1"/>
    </xf>
    <xf numFmtId="176" fontId="0" fillId="0" borderId="47" xfId="13" applyNumberFormat="1" applyFont="1" applyBorder="1" applyAlignment="1">
      <alignment vertical="center" wrapText="1"/>
    </xf>
    <xf numFmtId="176" fontId="0" fillId="0" borderId="54" xfId="13" applyNumberFormat="1" applyFont="1" applyBorder="1" applyAlignment="1">
      <alignment vertical="center" wrapText="1"/>
    </xf>
    <xf numFmtId="0" fontId="5" fillId="0" borderId="9" xfId="13" applyFont="1" applyBorder="1" applyAlignment="1">
      <alignment horizontal="left" vertical="center"/>
    </xf>
    <xf numFmtId="176" fontId="0" fillId="0" borderId="37" xfId="13" applyNumberFormat="1" applyFont="1" applyBorder="1" applyAlignment="1">
      <alignment vertical="center" wrapText="1"/>
    </xf>
    <xf numFmtId="38" fontId="0" fillId="0" borderId="28" xfId="6" applyFont="1" applyFill="1" applyBorder="1" applyAlignment="1">
      <alignment horizontal="right" vertical="center" wrapText="1"/>
    </xf>
    <xf numFmtId="40" fontId="0" fillId="0" borderId="28" xfId="6" applyNumberFormat="1" applyFont="1" applyFill="1" applyBorder="1" applyAlignment="1">
      <alignment horizontal="right" vertical="center" wrapText="1"/>
    </xf>
    <xf numFmtId="0" fontId="0" fillId="0" borderId="55" xfId="13" applyFont="1" applyBorder="1">
      <alignment vertical="center"/>
    </xf>
    <xf numFmtId="38" fontId="0" fillId="0" borderId="48" xfId="6" applyFont="1" applyFill="1" applyBorder="1" applyAlignment="1">
      <alignment horizontal="right" vertical="center" wrapText="1"/>
    </xf>
    <xf numFmtId="0" fontId="0" fillId="0" borderId="9" xfId="13" applyFont="1" applyBorder="1" applyAlignment="1">
      <alignment horizontal="left" vertical="center" wrapText="1"/>
    </xf>
    <xf numFmtId="40" fontId="0" fillId="0" borderId="48" xfId="6" applyNumberFormat="1" applyFont="1" applyFill="1" applyBorder="1" applyAlignment="1">
      <alignment horizontal="right" vertical="center" wrapText="1"/>
    </xf>
    <xf numFmtId="0" fontId="0" fillId="0" borderId="9" xfId="13" applyFont="1" applyBorder="1" applyAlignment="1">
      <alignment horizontal="center" vertical="center" wrapText="1"/>
    </xf>
    <xf numFmtId="0" fontId="0" fillId="0" borderId="55" xfId="13" applyFont="1" applyBorder="1" applyAlignment="1">
      <alignment horizontal="center" vertical="center"/>
    </xf>
    <xf numFmtId="0" fontId="8" fillId="3" borderId="6" xfId="13" applyFont="1" applyFill="1" applyBorder="1" applyAlignment="1">
      <alignment horizontal="left" vertical="center"/>
    </xf>
    <xf numFmtId="0" fontId="8" fillId="3" borderId="18" xfId="13" applyFont="1" applyFill="1" applyBorder="1" applyAlignment="1">
      <alignment horizontal="right" vertical="center"/>
    </xf>
    <xf numFmtId="0" fontId="0" fillId="0" borderId="19" xfId="13" applyFont="1" applyBorder="1" applyAlignment="1">
      <alignment horizontal="right" vertical="center"/>
    </xf>
    <xf numFmtId="0" fontId="0" fillId="0" borderId="22" xfId="13" applyFont="1" applyBorder="1" applyAlignment="1">
      <alignment vertical="center" wrapText="1"/>
    </xf>
    <xf numFmtId="0" fontId="0" fillId="0" borderId="45" xfId="13" applyFont="1" applyBorder="1" applyAlignment="1">
      <alignment horizontal="left" vertical="center"/>
    </xf>
    <xf numFmtId="0" fontId="0" fillId="0" borderId="56" xfId="13" applyFont="1" applyBorder="1">
      <alignment vertical="center"/>
    </xf>
    <xf numFmtId="0" fontId="0" fillId="0" borderId="55" xfId="13" applyFont="1" applyBorder="1" applyAlignment="1">
      <alignment vertical="center" wrapText="1"/>
    </xf>
    <xf numFmtId="0" fontId="5" fillId="0" borderId="55" xfId="13" applyFont="1" applyBorder="1" applyAlignment="1">
      <alignment horizontal="left" vertical="center"/>
    </xf>
    <xf numFmtId="0" fontId="0" fillId="0" borderId="57" xfId="13" applyFont="1" applyBorder="1" applyAlignment="1">
      <alignment horizontal="right" vertical="center"/>
    </xf>
    <xf numFmtId="176" fontId="0" fillId="0" borderId="58" xfId="13" applyNumberFormat="1" applyFont="1" applyBorder="1" applyAlignment="1">
      <alignment vertical="center" wrapText="1"/>
    </xf>
    <xf numFmtId="0" fontId="3" fillId="0" borderId="38" xfId="13" applyFont="1" applyBorder="1">
      <alignment vertical="center"/>
    </xf>
    <xf numFmtId="0" fontId="8" fillId="0" borderId="0" xfId="13" applyFont="1" applyAlignment="1">
      <alignment horizontal="left" vertical="center"/>
    </xf>
    <xf numFmtId="0" fontId="18" fillId="0" borderId="46" xfId="13" quotePrefix="1" applyFont="1" applyBorder="1" applyAlignment="1">
      <alignment horizontal="center" vertical="center"/>
    </xf>
    <xf numFmtId="0" fontId="18" fillId="0" borderId="43" xfId="13" applyFont="1" applyBorder="1" applyAlignment="1">
      <alignment horizontal="center" vertical="center"/>
    </xf>
    <xf numFmtId="0" fontId="18" fillId="0" borderId="60" xfId="13" applyFont="1" applyBorder="1" applyAlignment="1">
      <alignment horizontal="center" vertical="center"/>
    </xf>
    <xf numFmtId="0" fontId="0" fillId="0" borderId="30" xfId="13" applyFont="1" applyBorder="1" applyAlignment="1">
      <alignment horizontal="center" vertical="center" wrapText="1"/>
    </xf>
    <xf numFmtId="0" fontId="8" fillId="4" borderId="39" xfId="13" applyFont="1" applyFill="1" applyBorder="1" applyAlignment="1">
      <alignment horizontal="left" vertical="center"/>
    </xf>
    <xf numFmtId="38" fontId="5" fillId="0" borderId="10" xfId="6" applyFont="1" applyBorder="1" applyAlignment="1">
      <alignment vertical="center" shrinkToFit="1"/>
    </xf>
    <xf numFmtId="0" fontId="5" fillId="0" borderId="19" xfId="13" applyFont="1" applyBorder="1" applyAlignment="1">
      <alignment horizontal="left" vertical="center" shrinkToFit="1"/>
    </xf>
    <xf numFmtId="177" fontId="0" fillId="6" borderId="28" xfId="13" applyNumberFormat="1" applyFont="1" applyFill="1" applyBorder="1" applyAlignment="1">
      <alignment horizontal="center" vertical="center"/>
    </xf>
    <xf numFmtId="0" fontId="14" fillId="0" borderId="66" xfId="13" applyFont="1" applyBorder="1" applyAlignment="1">
      <alignment horizontal="center" vertical="center" shrinkToFit="1"/>
    </xf>
    <xf numFmtId="38" fontId="5" fillId="0" borderId="10" xfId="13" applyNumberFormat="1" applyFont="1" applyBorder="1" applyAlignment="1">
      <alignment horizontal="right" vertical="center"/>
    </xf>
    <xf numFmtId="0" fontId="8" fillId="0" borderId="0" xfId="13" applyFont="1">
      <alignment vertical="center"/>
    </xf>
    <xf numFmtId="0" fontId="0" fillId="0" borderId="44" xfId="13" applyFont="1" applyFill="1" applyBorder="1">
      <alignment vertical="center"/>
    </xf>
    <xf numFmtId="0" fontId="0" fillId="0" borderId="45" xfId="13" applyFont="1" applyFill="1" applyBorder="1">
      <alignment vertical="center"/>
    </xf>
    <xf numFmtId="0" fontId="0" fillId="0" borderId="45" xfId="13" applyFont="1" applyFill="1" applyBorder="1" applyAlignment="1">
      <alignment vertical="center" wrapText="1"/>
    </xf>
    <xf numFmtId="0" fontId="0" fillId="0" borderId="9" xfId="13" applyFont="1" applyFill="1" applyBorder="1">
      <alignment vertical="center"/>
    </xf>
    <xf numFmtId="0" fontId="0" fillId="0" borderId="10" xfId="13" applyFont="1" applyFill="1" applyBorder="1">
      <alignment vertical="center"/>
    </xf>
    <xf numFmtId="0" fontId="0" fillId="0" borderId="9" xfId="13" applyFont="1" applyFill="1" applyBorder="1" applyAlignment="1">
      <alignment vertical="center" wrapText="1"/>
    </xf>
    <xf numFmtId="0" fontId="0" fillId="0" borderId="9" xfId="13" applyFont="1" applyBorder="1" applyAlignment="1">
      <alignment horizontal="left" vertical="center" wrapText="1"/>
    </xf>
    <xf numFmtId="38" fontId="5" fillId="0" borderId="2" xfId="6" applyFont="1" applyFill="1" applyBorder="1" applyAlignment="1">
      <alignment vertical="center" shrinkToFit="1"/>
    </xf>
    <xf numFmtId="40" fontId="0" fillId="0" borderId="10" xfId="6" applyNumberFormat="1" applyFont="1" applyFill="1" applyBorder="1" applyAlignment="1">
      <alignment horizontal="right" vertical="center" wrapText="1"/>
    </xf>
    <xf numFmtId="38" fontId="0" fillId="7" borderId="36" xfId="6" applyFont="1" applyFill="1" applyBorder="1" applyAlignment="1">
      <alignment horizontal="right" vertical="center" wrapText="1"/>
    </xf>
    <xf numFmtId="38" fontId="0" fillId="7" borderId="7" xfId="6" applyFont="1" applyFill="1" applyBorder="1" applyAlignment="1">
      <alignment horizontal="right" vertical="center" wrapText="1"/>
    </xf>
    <xf numFmtId="3" fontId="0" fillId="0" borderId="7" xfId="13" applyNumberFormat="1" applyFont="1" applyBorder="1" applyAlignment="1">
      <alignment horizontal="right" vertical="center"/>
    </xf>
    <xf numFmtId="3" fontId="0" fillId="7" borderId="36" xfId="13" applyNumberFormat="1" applyFont="1" applyFill="1" applyBorder="1" applyAlignment="1">
      <alignment horizontal="right" vertical="center"/>
    </xf>
    <xf numFmtId="3" fontId="0" fillId="0" borderId="36" xfId="13" applyNumberFormat="1" applyFont="1" applyBorder="1" applyAlignment="1">
      <alignment horizontal="right" vertical="center"/>
    </xf>
    <xf numFmtId="3" fontId="0" fillId="0" borderId="36" xfId="13" applyNumberFormat="1" applyFont="1" applyFill="1" applyBorder="1" applyAlignment="1">
      <alignment horizontal="right" vertical="center"/>
    </xf>
    <xf numFmtId="3" fontId="0" fillId="0" borderId="7" xfId="13" applyNumberFormat="1" applyFont="1" applyFill="1" applyBorder="1" applyAlignment="1">
      <alignment horizontal="right" vertical="center"/>
    </xf>
    <xf numFmtId="3" fontId="0" fillId="7" borderId="7" xfId="13" applyNumberFormat="1" applyFont="1" applyFill="1" applyBorder="1" applyAlignment="1">
      <alignment horizontal="right" vertical="center"/>
    </xf>
    <xf numFmtId="3" fontId="0" fillId="0" borderId="48" xfId="13" applyNumberFormat="1" applyFont="1" applyBorder="1" applyAlignment="1">
      <alignment horizontal="right" vertical="center"/>
    </xf>
    <xf numFmtId="0" fontId="0" fillId="0" borderId="10" xfId="13" applyFont="1" applyBorder="1" applyAlignment="1">
      <alignment vertical="center"/>
    </xf>
    <xf numFmtId="0" fontId="0" fillId="0" borderId="9" xfId="13" applyFont="1" applyBorder="1" applyAlignment="1">
      <alignment vertical="center"/>
    </xf>
    <xf numFmtId="0" fontId="5" fillId="0" borderId="9" xfId="13" applyFont="1" applyBorder="1">
      <alignment vertical="center"/>
    </xf>
    <xf numFmtId="0" fontId="5" fillId="0" borderId="19" xfId="13" applyFont="1" applyBorder="1">
      <alignment vertical="center"/>
    </xf>
    <xf numFmtId="0" fontId="5" fillId="0" borderId="9" xfId="13" applyFont="1" applyBorder="1" applyAlignment="1">
      <alignment horizontal="left" vertical="center"/>
    </xf>
    <xf numFmtId="0" fontId="5" fillId="0" borderId="19" xfId="13" applyFont="1" applyBorder="1" applyAlignment="1">
      <alignment horizontal="left" vertical="center"/>
    </xf>
    <xf numFmtId="0" fontId="5" fillId="0" borderId="7" xfId="13" applyFont="1" applyBorder="1" applyAlignment="1">
      <alignment horizontal="center" vertical="center"/>
    </xf>
    <xf numFmtId="0" fontId="5" fillId="0" borderId="0" xfId="8" applyFont="1">
      <alignment vertical="center"/>
    </xf>
    <xf numFmtId="38" fontId="5" fillId="0" borderId="19" xfId="6" applyFont="1" applyBorder="1" applyAlignment="1">
      <alignment horizontal="left" vertical="center" shrinkToFit="1"/>
    </xf>
    <xf numFmtId="38" fontId="5" fillId="0" borderId="10" xfId="13" applyNumberFormat="1" applyFont="1" applyBorder="1" applyAlignment="1">
      <alignment vertical="center" shrinkToFit="1"/>
    </xf>
    <xf numFmtId="0" fontId="7" fillId="0" borderId="7" xfId="13" applyFont="1" applyBorder="1" applyAlignment="1">
      <alignment horizontal="left" vertical="top" wrapText="1"/>
    </xf>
    <xf numFmtId="0" fontId="7" fillId="0" borderId="34" xfId="13" applyFont="1" applyBorder="1" applyAlignment="1">
      <alignment vertical="top" wrapText="1"/>
    </xf>
    <xf numFmtId="0" fontId="7" fillId="0" borderId="7" xfId="13" applyFont="1" applyBorder="1" applyAlignment="1">
      <alignment vertical="top" wrapText="1"/>
    </xf>
    <xf numFmtId="0" fontId="5" fillId="0" borderId="0" xfId="13" applyFont="1" applyBorder="1" applyAlignment="1">
      <alignment horizontal="center" vertical="center"/>
    </xf>
    <xf numFmtId="0" fontId="7" fillId="0" borderId="0" xfId="13" applyFont="1" applyBorder="1" applyAlignment="1">
      <alignment horizontal="left" vertical="top" wrapText="1"/>
    </xf>
    <xf numFmtId="0" fontId="0" fillId="0" borderId="0" xfId="13" applyFont="1" applyBorder="1" applyAlignment="1">
      <alignment horizontal="center" vertical="center"/>
    </xf>
    <xf numFmtId="177" fontId="21" fillId="6" borderId="28" xfId="13" applyNumberFormat="1" applyFont="1" applyFill="1" applyBorder="1" applyAlignment="1">
      <alignment horizontal="center" vertical="center"/>
    </xf>
    <xf numFmtId="177" fontId="20" fillId="6" borderId="28" xfId="13" applyNumberFormat="1" applyFont="1" applyFill="1" applyBorder="1" applyAlignment="1">
      <alignment horizontal="center" vertical="center"/>
    </xf>
    <xf numFmtId="38" fontId="0" fillId="8" borderId="7" xfId="6" applyFont="1" applyFill="1" applyBorder="1" applyAlignment="1">
      <alignment horizontal="right" vertical="center" wrapText="1"/>
    </xf>
    <xf numFmtId="40" fontId="0" fillId="8" borderId="7" xfId="6" applyNumberFormat="1" applyFont="1" applyFill="1" applyBorder="1" applyAlignment="1">
      <alignment horizontal="right" vertical="center" wrapText="1"/>
    </xf>
    <xf numFmtId="0" fontId="0" fillId="8" borderId="37" xfId="13" applyFont="1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6" fillId="0" borderId="33" xfId="13" applyFont="1" applyBorder="1" applyAlignment="1">
      <alignment horizontal="left" vertical="center" wrapText="1"/>
    </xf>
    <xf numFmtId="0" fontId="17" fillId="0" borderId="50" xfId="13" applyFont="1" applyBorder="1">
      <alignment vertical="center"/>
    </xf>
    <xf numFmtId="0" fontId="8" fillId="0" borderId="49" xfId="13" applyFont="1" applyBorder="1" applyAlignment="1">
      <alignment horizontal="left" vertical="center" shrinkToFit="1"/>
    </xf>
    <xf numFmtId="0" fontId="8" fillId="0" borderId="33" xfId="13" applyFont="1" applyBorder="1" applyAlignment="1">
      <alignment horizontal="left" vertical="center" shrinkToFit="1"/>
    </xf>
    <xf numFmtId="0" fontId="8" fillId="0" borderId="50" xfId="13" applyFont="1" applyBorder="1" applyAlignment="1">
      <alignment horizontal="left" vertical="center" shrinkToFit="1"/>
    </xf>
    <xf numFmtId="0" fontId="8" fillId="0" borderId="62" xfId="13" applyFont="1" applyBorder="1" applyAlignment="1">
      <alignment horizontal="left" vertical="center" shrinkToFit="1"/>
    </xf>
    <xf numFmtId="0" fontId="0" fillId="0" borderId="62" xfId="13" applyFont="1" applyBorder="1" applyAlignment="1">
      <alignment horizontal="left" vertical="center" shrinkToFit="1"/>
    </xf>
    <xf numFmtId="0" fontId="0" fillId="0" borderId="63" xfId="13" applyFont="1" applyBorder="1" applyAlignment="1">
      <alignment horizontal="left" vertical="center" shrinkToFit="1"/>
    </xf>
    <xf numFmtId="0" fontId="0" fillId="0" borderId="59" xfId="13" applyFont="1" applyBorder="1" applyAlignment="1">
      <alignment horizontal="center" vertical="center" wrapText="1"/>
    </xf>
    <xf numFmtId="0" fontId="0" fillId="0" borderId="54" xfId="13" applyFont="1" applyBorder="1" applyAlignment="1">
      <alignment horizontal="center" vertical="center"/>
    </xf>
    <xf numFmtId="0" fontId="0" fillId="0" borderId="44" xfId="13" applyFont="1" applyBorder="1" applyAlignment="1">
      <alignment horizontal="center" vertical="center"/>
    </xf>
    <xf numFmtId="0" fontId="0" fillId="0" borderId="45" xfId="13" applyFont="1" applyBorder="1" applyAlignment="1">
      <alignment horizontal="center" vertical="center"/>
    </xf>
    <xf numFmtId="0" fontId="0" fillId="0" borderId="61" xfId="13" applyFont="1" applyBorder="1" applyAlignment="1">
      <alignment horizontal="center" vertical="center"/>
    </xf>
    <xf numFmtId="0" fontId="0" fillId="0" borderId="64" xfId="13" applyFont="1" applyBorder="1" applyAlignment="1">
      <alignment horizontal="center" vertical="center"/>
    </xf>
    <xf numFmtId="0" fontId="0" fillId="0" borderId="55" xfId="13" applyFont="1" applyBorder="1" applyAlignment="1">
      <alignment horizontal="center" vertical="center"/>
    </xf>
    <xf numFmtId="0" fontId="0" fillId="0" borderId="57" xfId="13" applyFont="1" applyBorder="1" applyAlignment="1">
      <alignment horizontal="center" vertical="center"/>
    </xf>
    <xf numFmtId="0" fontId="0" fillId="0" borderId="10" xfId="13" applyFont="1" applyBorder="1" applyAlignment="1">
      <alignment horizontal="center" vertical="center"/>
    </xf>
    <xf numFmtId="0" fontId="0" fillId="0" borderId="9" xfId="13" applyFont="1" applyBorder="1" applyAlignment="1">
      <alignment horizontal="center" vertical="center"/>
    </xf>
    <xf numFmtId="0" fontId="0" fillId="0" borderId="44" xfId="13" applyFont="1" applyBorder="1" applyAlignment="1">
      <alignment horizontal="center" vertical="center" wrapText="1"/>
    </xf>
    <xf numFmtId="0" fontId="0" fillId="0" borderId="45" xfId="13" applyFont="1" applyBorder="1" applyAlignment="1">
      <alignment horizontal="center" vertical="center" wrapText="1"/>
    </xf>
    <xf numFmtId="0" fontId="0" fillId="0" borderId="61" xfId="13" applyFont="1" applyBorder="1" applyAlignment="1">
      <alignment horizontal="center" vertical="center" wrapText="1"/>
    </xf>
    <xf numFmtId="0" fontId="0" fillId="0" borderId="64" xfId="13" applyFont="1" applyBorder="1" applyAlignment="1">
      <alignment horizontal="center" vertical="center" wrapText="1"/>
    </xf>
    <xf numFmtId="0" fontId="0" fillId="0" borderId="55" xfId="13" applyFont="1" applyBorder="1" applyAlignment="1">
      <alignment horizontal="center" vertical="center" wrapText="1"/>
    </xf>
    <xf numFmtId="0" fontId="0" fillId="0" borderId="57" xfId="13" applyFont="1" applyBorder="1" applyAlignment="1">
      <alignment horizontal="center" vertical="center" wrapText="1"/>
    </xf>
    <xf numFmtId="0" fontId="0" fillId="0" borderId="65" xfId="13" applyFont="1" applyBorder="1" applyAlignment="1">
      <alignment horizontal="center" vertical="center"/>
    </xf>
    <xf numFmtId="0" fontId="5" fillId="0" borderId="10" xfId="13" applyFont="1" applyBorder="1" applyAlignment="1">
      <alignment horizontal="left" vertical="center"/>
    </xf>
    <xf numFmtId="0" fontId="5" fillId="0" borderId="9" xfId="13" applyFont="1" applyBorder="1" applyAlignment="1">
      <alignment horizontal="left" vertical="center"/>
    </xf>
    <xf numFmtId="0" fontId="5" fillId="0" borderId="19" xfId="13" applyFont="1" applyBorder="1" applyAlignment="1">
      <alignment horizontal="left" vertical="center"/>
    </xf>
    <xf numFmtId="0" fontId="5" fillId="0" borderId="10" xfId="13" applyFont="1" applyBorder="1">
      <alignment vertical="center"/>
    </xf>
    <xf numFmtId="0" fontId="5" fillId="0" borderId="9" xfId="13" applyFont="1" applyBorder="1">
      <alignment vertical="center"/>
    </xf>
    <xf numFmtId="0" fontId="5" fillId="0" borderId="19" xfId="13" applyFont="1" applyBorder="1">
      <alignment vertical="center"/>
    </xf>
    <xf numFmtId="0" fontId="4" fillId="0" borderId="0" xfId="13" applyFont="1" applyAlignment="1">
      <alignment horizontal="center" vertical="center"/>
    </xf>
    <xf numFmtId="0" fontId="5" fillId="0" borderId="7" xfId="13" applyFont="1" applyBorder="1" applyAlignment="1">
      <alignment horizontal="center" vertical="center"/>
    </xf>
    <xf numFmtId="0" fontId="5" fillId="6" borderId="7" xfId="13" applyFont="1" applyFill="1" applyBorder="1" applyAlignment="1">
      <alignment horizontal="center" vertical="center" shrinkToFit="1"/>
    </xf>
    <xf numFmtId="0" fontId="5" fillId="0" borderId="36" xfId="13" applyFont="1" applyBorder="1" applyAlignment="1">
      <alignment horizontal="center" vertical="center"/>
    </xf>
    <xf numFmtId="0" fontId="5" fillId="0" borderId="28" xfId="13" applyFont="1" applyBorder="1" applyAlignment="1">
      <alignment horizontal="center" vertical="center"/>
    </xf>
    <xf numFmtId="0" fontId="5" fillId="0" borderId="34" xfId="13" applyFont="1" applyBorder="1" applyAlignment="1">
      <alignment horizontal="center" vertical="center"/>
    </xf>
    <xf numFmtId="0" fontId="19" fillId="0" borderId="36" xfId="13" applyFont="1" applyBorder="1" applyAlignment="1">
      <alignment horizontal="left" vertical="top" wrapText="1"/>
    </xf>
    <xf numFmtId="0" fontId="19" fillId="0" borderId="28" xfId="13" applyFont="1" applyBorder="1" applyAlignment="1">
      <alignment horizontal="left" vertical="top" wrapText="1"/>
    </xf>
    <xf numFmtId="0" fontId="19" fillId="0" borderId="34" xfId="13" applyFont="1" applyBorder="1" applyAlignment="1">
      <alignment horizontal="left" vertical="top" wrapText="1"/>
    </xf>
    <xf numFmtId="0" fontId="7" fillId="0" borderId="36" xfId="13" applyFont="1" applyBorder="1" applyAlignment="1">
      <alignment horizontal="left" vertical="top" wrapText="1"/>
    </xf>
    <xf numFmtId="0" fontId="7" fillId="0" borderId="28" xfId="13" applyFont="1" applyBorder="1" applyAlignment="1">
      <alignment horizontal="left" vertical="top" wrapText="1"/>
    </xf>
    <xf numFmtId="0" fontId="7" fillId="0" borderId="34" xfId="13" applyFont="1" applyBorder="1" applyAlignment="1">
      <alignment horizontal="left" vertical="top" wrapText="1"/>
    </xf>
    <xf numFmtId="0" fontId="5" fillId="0" borderId="36" xfId="13" applyFont="1" applyBorder="1" applyAlignment="1">
      <alignment horizontal="center" vertical="center" wrapText="1"/>
    </xf>
    <xf numFmtId="0" fontId="5" fillId="0" borderId="15" xfId="13" applyFont="1" applyBorder="1" applyAlignment="1">
      <alignment horizontal="left" vertical="center"/>
    </xf>
    <xf numFmtId="0" fontId="5" fillId="0" borderId="20" xfId="13" applyFont="1" applyBorder="1" applyAlignment="1">
      <alignment horizontal="left" vertical="center"/>
    </xf>
    <xf numFmtId="0" fontId="5" fillId="0" borderId="53" xfId="13" applyFont="1" applyBorder="1" applyAlignment="1">
      <alignment horizontal="left" vertical="center"/>
    </xf>
    <xf numFmtId="0" fontId="5" fillId="0" borderId="6" xfId="13" applyFont="1" applyBorder="1" applyAlignment="1">
      <alignment horizontal="left" vertical="center"/>
    </xf>
    <xf numFmtId="0" fontId="5" fillId="0" borderId="28" xfId="13" applyFont="1" applyBorder="1" applyAlignment="1">
      <alignment horizontal="center" vertical="center" wrapText="1"/>
    </xf>
    <xf numFmtId="0" fontId="5" fillId="0" borderId="7" xfId="13" applyFont="1" applyBorder="1" applyAlignment="1">
      <alignment horizontal="center" vertical="center" shrinkToFit="1"/>
    </xf>
  </cellXfs>
  <cellStyles count="14">
    <cellStyle name="Comma" xfId="4"/>
    <cellStyle name="Comma [0]" xfId="5"/>
    <cellStyle name="Currency" xfId="2"/>
    <cellStyle name="Currency [0]" xfId="3"/>
    <cellStyle name="Normal" xfId="13"/>
    <cellStyle name="Percent" xfId="1"/>
    <cellStyle name="桁区切り" xfId="6"/>
    <cellStyle name="桁区切り 3" xfId="11"/>
    <cellStyle name="標準" xfId="0" builtinId="0"/>
    <cellStyle name="標準 2" xfId="7"/>
    <cellStyle name="標準 2 2" xfId="8"/>
    <cellStyle name="標準 2 2 2" xfId="12"/>
    <cellStyle name="標準 2 3" xfId="10"/>
    <cellStyle name="標準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abSelected="1" view="pageBreakPreview" zoomScaleNormal="100" zoomScaleSheetLayoutView="100" workbookViewId="0"/>
  </sheetViews>
  <sheetFormatPr defaultRowHeight="13" x14ac:dyDescent="0.2"/>
  <cols>
    <col min="1" max="3" width="2.6328125" customWidth="1"/>
    <col min="4" max="5" width="10.6328125" customWidth="1"/>
    <col min="6" max="6" width="3.6328125" customWidth="1"/>
    <col min="7" max="8" width="10.6328125" customWidth="1"/>
    <col min="9" max="9" width="10.6328125" style="1" customWidth="1"/>
    <col min="10" max="10" width="10.6328125" customWidth="1"/>
    <col min="11" max="11" width="8.6328125" customWidth="1"/>
    <col min="12" max="12" width="30.6328125" customWidth="1"/>
    <col min="13" max="13" width="5.6328125" customWidth="1"/>
  </cols>
  <sheetData>
    <row r="1" spans="1:16" ht="18" customHeight="1" x14ac:dyDescent="0.2">
      <c r="A1" s="16" t="s">
        <v>90</v>
      </c>
      <c r="B1" s="17"/>
      <c r="C1" s="17"/>
      <c r="D1" s="17"/>
      <c r="E1" s="17"/>
      <c r="F1" s="18"/>
      <c r="O1" s="19"/>
    </row>
    <row r="2" spans="1:16" ht="13.5" thickBot="1" x14ac:dyDescent="0.25">
      <c r="F2" s="23"/>
    </row>
    <row r="3" spans="1:16" ht="17.25" customHeight="1" thickBot="1" x14ac:dyDescent="0.25">
      <c r="A3" s="185" t="s">
        <v>54</v>
      </c>
      <c r="B3" s="186"/>
      <c r="C3" s="186"/>
      <c r="D3" s="187"/>
      <c r="E3" s="188"/>
      <c r="F3" s="186"/>
      <c r="G3" s="186"/>
      <c r="H3" s="187"/>
      <c r="I3" s="40" t="s">
        <v>55</v>
      </c>
      <c r="J3" s="189"/>
      <c r="K3" s="190"/>
      <c r="L3" s="41"/>
      <c r="O3" s="19"/>
    </row>
    <row r="4" spans="1:16" ht="10" customHeight="1" thickBot="1" x14ac:dyDescent="0.25">
      <c r="F4" s="23"/>
    </row>
    <row r="5" spans="1:16" x14ac:dyDescent="0.2">
      <c r="A5" s="42"/>
      <c r="B5" s="43"/>
      <c r="C5" s="43"/>
      <c r="D5" s="43"/>
      <c r="E5" s="43"/>
      <c r="F5" s="44"/>
      <c r="G5" s="45" t="s">
        <v>11</v>
      </c>
      <c r="H5" s="45" t="s">
        <v>12</v>
      </c>
      <c r="I5" s="45" t="s">
        <v>13</v>
      </c>
      <c r="J5" s="45" t="s">
        <v>56</v>
      </c>
      <c r="K5" s="45" t="s">
        <v>57</v>
      </c>
      <c r="L5" s="191" t="s">
        <v>58</v>
      </c>
    </row>
    <row r="6" spans="1:16" x14ac:dyDescent="0.2">
      <c r="A6" s="46"/>
      <c r="B6" s="23"/>
      <c r="C6" s="23"/>
      <c r="D6" s="23"/>
      <c r="E6" s="23"/>
      <c r="F6" s="47"/>
      <c r="G6" s="177"/>
      <c r="H6" s="138"/>
      <c r="I6" s="138"/>
      <c r="J6" s="138"/>
      <c r="K6" s="48" t="s">
        <v>65</v>
      </c>
      <c r="L6" s="192"/>
    </row>
    <row r="7" spans="1:16" x14ac:dyDescent="0.2">
      <c r="A7" s="46"/>
      <c r="B7" s="23"/>
      <c r="C7" s="23"/>
      <c r="D7" s="23"/>
      <c r="E7" s="23"/>
      <c r="F7" s="47"/>
      <c r="G7" s="48" t="s">
        <v>66</v>
      </c>
      <c r="H7" s="48" t="s">
        <v>67</v>
      </c>
      <c r="I7" s="48" t="s">
        <v>68</v>
      </c>
      <c r="J7" s="48" t="s">
        <v>69</v>
      </c>
      <c r="K7" s="49" t="s">
        <v>70</v>
      </c>
      <c r="L7" s="192"/>
    </row>
    <row r="8" spans="1:16" ht="28" customHeight="1" thickBot="1" x14ac:dyDescent="0.25">
      <c r="A8" s="50" t="str">
        <f>+IF(G48=0,"①付加価値額（円）","①付加価値額（円/人）")</f>
        <v>①付加価値額（円）</v>
      </c>
      <c r="B8" s="51"/>
      <c r="C8" s="51"/>
      <c r="D8" s="51"/>
      <c r="E8" s="94"/>
      <c r="F8" s="95" t="s">
        <v>72</v>
      </c>
      <c r="G8" s="52">
        <f>IF(G48=0,+G10-G18+G46,+(G10-G18+G46)/G48)</f>
        <v>0</v>
      </c>
      <c r="H8" s="52" t="e">
        <f>IF(H48=0,+H10-H18+H46,+(H10-H18+H46)/H48)</f>
        <v>#DIV/0!</v>
      </c>
      <c r="I8" s="52" t="e">
        <f>IF(I48=0,+I10-I18+I46,+(I10-I18+I46)/I48)</f>
        <v>#DIV/0!</v>
      </c>
      <c r="J8" s="52" t="e">
        <f>IF(J48=0,+J10-J18+J46,+(J10-J18+J46)/J48)</f>
        <v>#DIV/0!</v>
      </c>
      <c r="K8" s="96" t="str">
        <f>IF(G8=0,"-",IF(G6=28,+(J8-G8)/G8*100*3/4,+(J8-G8)/G8*100))</f>
        <v>-</v>
      </c>
      <c r="L8" s="53"/>
    </row>
    <row r="9" spans="1:16" ht="10" customHeight="1" thickBot="1" x14ac:dyDescent="0.25">
      <c r="A9" s="54"/>
      <c r="B9" s="55"/>
      <c r="C9" s="55"/>
      <c r="D9" s="55"/>
      <c r="E9" s="55"/>
      <c r="F9" s="55"/>
      <c r="G9" s="56"/>
      <c r="H9" s="56"/>
      <c r="I9" s="56"/>
      <c r="J9" s="56"/>
      <c r="K9" s="56"/>
      <c r="L9" s="57"/>
    </row>
    <row r="10" spans="1:16" ht="28" customHeight="1" x14ac:dyDescent="0.2">
      <c r="A10" s="58" t="s">
        <v>79</v>
      </c>
      <c r="B10" s="119" t="s">
        <v>100</v>
      </c>
      <c r="C10" s="59"/>
      <c r="D10" s="59"/>
      <c r="E10" s="59"/>
      <c r="F10" s="120"/>
      <c r="G10" s="60">
        <f>G14-G15+G16</f>
        <v>0</v>
      </c>
      <c r="H10" s="60">
        <f>H14-H15+H16</f>
        <v>0</v>
      </c>
      <c r="I10" s="60">
        <f t="shared" ref="I10:J10" si="0">I14-I15+I16</f>
        <v>0</v>
      </c>
      <c r="J10" s="60">
        <f t="shared" si="0"/>
        <v>0</v>
      </c>
      <c r="K10" s="97"/>
      <c r="L10" s="61"/>
    </row>
    <row r="11" spans="1:16" ht="28" customHeight="1" x14ac:dyDescent="0.2">
      <c r="A11" s="62"/>
      <c r="B11" s="79" t="s">
        <v>73</v>
      </c>
      <c r="C11" s="80"/>
      <c r="D11" s="80"/>
      <c r="E11" s="80"/>
      <c r="F11" s="131">
        <v>1</v>
      </c>
      <c r="G11" s="63"/>
      <c r="H11" s="151">
        <f>販売計画!F45</f>
        <v>0</v>
      </c>
      <c r="I11" s="151">
        <f>販売計画!H45</f>
        <v>0</v>
      </c>
      <c r="J11" s="151">
        <f>販売計画!J45</f>
        <v>0</v>
      </c>
      <c r="K11" s="98"/>
      <c r="L11" s="107"/>
      <c r="P11" s="20"/>
    </row>
    <row r="12" spans="1:16" ht="28" customHeight="1" x14ac:dyDescent="0.2">
      <c r="A12" s="62"/>
      <c r="B12" s="76" t="s">
        <v>74</v>
      </c>
      <c r="C12" s="115"/>
      <c r="D12" s="115"/>
      <c r="E12" s="115"/>
      <c r="F12" s="132">
        <v>2</v>
      </c>
      <c r="G12" s="66"/>
      <c r="H12" s="152">
        <f>販売計画!F27</f>
        <v>0</v>
      </c>
      <c r="I12" s="152">
        <f>販売計画!H27</f>
        <v>0</v>
      </c>
      <c r="J12" s="152">
        <f>販売計画!J27</f>
        <v>0</v>
      </c>
      <c r="K12" s="99"/>
      <c r="L12" s="67"/>
      <c r="P12" s="20"/>
    </row>
    <row r="13" spans="1:16" ht="28" customHeight="1" x14ac:dyDescent="0.2">
      <c r="A13" s="62"/>
      <c r="B13" s="79" t="s">
        <v>75</v>
      </c>
      <c r="C13" s="22"/>
      <c r="D13" s="64"/>
      <c r="E13" s="109"/>
      <c r="F13" s="132">
        <v>3</v>
      </c>
      <c r="G13" s="152">
        <f>雑収入明細!G14</f>
        <v>0</v>
      </c>
      <c r="H13" s="152">
        <f>雑収入明細!H14</f>
        <v>0</v>
      </c>
      <c r="I13" s="152">
        <f>雑収入明細!I14</f>
        <v>0</v>
      </c>
      <c r="J13" s="152">
        <f>雑収入明細!J14</f>
        <v>0</v>
      </c>
      <c r="K13" s="99"/>
      <c r="L13" s="110"/>
      <c r="P13" s="20"/>
    </row>
    <row r="14" spans="1:16" ht="28" customHeight="1" x14ac:dyDescent="0.2">
      <c r="A14" s="62"/>
      <c r="B14" s="199" t="s">
        <v>101</v>
      </c>
      <c r="C14" s="200"/>
      <c r="D14" s="200"/>
      <c r="E14" s="200"/>
      <c r="F14" s="132">
        <v>4</v>
      </c>
      <c r="G14" s="152">
        <f>SUM(G11:G13)</f>
        <v>0</v>
      </c>
      <c r="H14" s="152">
        <f t="shared" ref="H14:J14" si="1">SUM(H11:H13)</f>
        <v>0</v>
      </c>
      <c r="I14" s="152">
        <f t="shared" si="1"/>
        <v>0</v>
      </c>
      <c r="J14" s="152">
        <f t="shared" si="1"/>
        <v>0</v>
      </c>
      <c r="K14" s="99"/>
      <c r="L14" s="110"/>
      <c r="M14" s="1"/>
      <c r="P14" s="20"/>
    </row>
    <row r="15" spans="1:16" ht="28" customHeight="1" x14ac:dyDescent="0.2">
      <c r="A15" s="62"/>
      <c r="B15" s="193" t="s">
        <v>78</v>
      </c>
      <c r="C15" s="194"/>
      <c r="D15" s="195"/>
      <c r="E15" s="117" t="s">
        <v>76</v>
      </c>
      <c r="F15" s="132">
        <v>5</v>
      </c>
      <c r="G15" s="66"/>
      <c r="H15" s="152">
        <f>$G$16</f>
        <v>0</v>
      </c>
      <c r="I15" s="152">
        <f t="shared" ref="I15:J16" si="2">$G$16</f>
        <v>0</v>
      </c>
      <c r="J15" s="152">
        <f t="shared" si="2"/>
        <v>0</v>
      </c>
      <c r="K15" s="99"/>
      <c r="L15" s="106"/>
      <c r="M15" s="181"/>
      <c r="N15" s="182"/>
      <c r="O15" s="182"/>
      <c r="P15" s="20"/>
    </row>
    <row r="16" spans="1:16" ht="28" customHeight="1" thickBot="1" x14ac:dyDescent="0.25">
      <c r="A16" s="68"/>
      <c r="B16" s="196"/>
      <c r="C16" s="197"/>
      <c r="D16" s="198"/>
      <c r="E16" s="118" t="s">
        <v>77</v>
      </c>
      <c r="F16" s="133">
        <v>6</v>
      </c>
      <c r="G16" s="114"/>
      <c r="H16" s="152">
        <f>$G$16</f>
        <v>0</v>
      </c>
      <c r="I16" s="152">
        <f t="shared" si="2"/>
        <v>0</v>
      </c>
      <c r="J16" s="152">
        <f t="shared" si="2"/>
        <v>0</v>
      </c>
      <c r="K16" s="116"/>
      <c r="L16" s="69"/>
      <c r="M16" s="181"/>
      <c r="N16" s="182"/>
      <c r="O16" s="182"/>
      <c r="P16" s="20"/>
    </row>
    <row r="17" spans="1:13" ht="10" customHeight="1" thickBot="1" x14ac:dyDescent="0.25">
      <c r="A17" s="54"/>
      <c r="B17" s="55"/>
      <c r="C17" s="55"/>
      <c r="D17" s="55"/>
      <c r="E17" s="55"/>
      <c r="F17" s="55"/>
      <c r="G17" s="56"/>
      <c r="H17" s="56"/>
      <c r="I17" s="56"/>
      <c r="J17" s="56"/>
      <c r="K17" s="56"/>
      <c r="L17" s="57"/>
    </row>
    <row r="18" spans="1:13" ht="28" customHeight="1" x14ac:dyDescent="0.2">
      <c r="A18" s="70" t="s">
        <v>103</v>
      </c>
      <c r="B18" s="135" t="s">
        <v>119</v>
      </c>
      <c r="C18" s="71"/>
      <c r="D18" s="71"/>
      <c r="E18" s="71"/>
      <c r="F18" s="72"/>
      <c r="G18" s="73">
        <f>G42+G43-G44</f>
        <v>0</v>
      </c>
      <c r="H18" s="73" t="e">
        <f t="shared" ref="H18:J18" si="3">H42+H43-H44</f>
        <v>#DIV/0!</v>
      </c>
      <c r="I18" s="73" t="e">
        <f t="shared" si="3"/>
        <v>#DIV/0!</v>
      </c>
      <c r="J18" s="73" t="e">
        <f t="shared" si="3"/>
        <v>#DIV/0!</v>
      </c>
      <c r="K18" s="100"/>
      <c r="L18" s="74"/>
    </row>
    <row r="19" spans="1:13" ht="28" customHeight="1" x14ac:dyDescent="0.2">
      <c r="A19" s="75"/>
      <c r="B19" s="76" t="s">
        <v>14</v>
      </c>
      <c r="C19" s="64"/>
      <c r="D19" s="64"/>
      <c r="E19" s="22"/>
      <c r="F19" s="77">
        <v>8</v>
      </c>
      <c r="G19" s="153"/>
      <c r="H19" s="154" t="e">
        <f>$G19/販売計画!$D$47*販売計画!F$47</f>
        <v>#DIV/0!</v>
      </c>
      <c r="I19" s="154" t="e">
        <f>$G19/販売計画!$D$47*販売計画!H$47</f>
        <v>#DIV/0!</v>
      </c>
      <c r="J19" s="154" t="e">
        <f>$G19/販売計画!$D$47*販売計画!J$47</f>
        <v>#DIV/0!</v>
      </c>
      <c r="K19" s="101"/>
      <c r="L19" s="78"/>
    </row>
    <row r="20" spans="1:13" ht="28" customHeight="1" x14ac:dyDescent="0.2">
      <c r="A20" s="75"/>
      <c r="B20" s="79" t="s">
        <v>71</v>
      </c>
      <c r="C20" s="80"/>
      <c r="D20" s="80"/>
      <c r="E20" s="81"/>
      <c r="F20" s="82">
        <v>9</v>
      </c>
      <c r="G20" s="155"/>
      <c r="H20" s="154" t="e">
        <f>$G20/販売計画!$D$47*販売計画!F$47</f>
        <v>#DIV/0!</v>
      </c>
      <c r="I20" s="154" t="e">
        <f>$G20/販売計画!$D$47*販売計画!H$47</f>
        <v>#DIV/0!</v>
      </c>
      <c r="J20" s="154" t="e">
        <f>$G20/販売計画!$D$47*販売計画!J$47</f>
        <v>#DIV/0!</v>
      </c>
      <c r="K20" s="102"/>
      <c r="L20" s="83"/>
    </row>
    <row r="21" spans="1:13" ht="28" customHeight="1" x14ac:dyDescent="0.2">
      <c r="A21" s="75"/>
      <c r="B21" s="79" t="s">
        <v>91</v>
      </c>
      <c r="C21" s="80"/>
      <c r="D21" s="64"/>
      <c r="E21" s="81"/>
      <c r="F21" s="77">
        <v>10</v>
      </c>
      <c r="G21" s="155"/>
      <c r="H21" s="154" t="e">
        <f>$G21/販売計画!$D$47*販売計画!F$47</f>
        <v>#DIV/0!</v>
      </c>
      <c r="I21" s="154" t="e">
        <f>$G21/販売計画!$D$47*販売計画!H$47</f>
        <v>#DIV/0!</v>
      </c>
      <c r="J21" s="154" t="e">
        <f>$G21/販売計画!$D$47*販売計画!J$47</f>
        <v>#DIV/0!</v>
      </c>
      <c r="K21" s="102"/>
      <c r="L21" s="83"/>
    </row>
    <row r="22" spans="1:13" ht="28" customHeight="1" x14ac:dyDescent="0.2">
      <c r="A22" s="75"/>
      <c r="B22" s="79" t="s">
        <v>15</v>
      </c>
      <c r="C22" s="80"/>
      <c r="D22" s="80"/>
      <c r="E22" s="81"/>
      <c r="F22" s="82">
        <v>11</v>
      </c>
      <c r="G22" s="155"/>
      <c r="H22" s="154" t="e">
        <f>$G22/販売計画!$D$47*販売計画!F$47</f>
        <v>#DIV/0!</v>
      </c>
      <c r="I22" s="154" t="e">
        <f>$G22/販売計画!$D$47*販売計画!H$47</f>
        <v>#DIV/0!</v>
      </c>
      <c r="J22" s="154" t="e">
        <f>$G22/販売計画!$D$47*販売計画!J$47</f>
        <v>#DIV/0!</v>
      </c>
      <c r="K22" s="102"/>
      <c r="L22" s="83"/>
      <c r="M22" s="20"/>
    </row>
    <row r="23" spans="1:13" ht="28" customHeight="1" x14ac:dyDescent="0.2">
      <c r="A23" s="75"/>
      <c r="B23" s="79" t="s">
        <v>92</v>
      </c>
      <c r="C23" s="80"/>
      <c r="D23" s="64"/>
      <c r="E23" s="81"/>
      <c r="F23" s="77">
        <v>12</v>
      </c>
      <c r="G23" s="156"/>
      <c r="H23" s="154" t="e">
        <f>$G23/販売計画!$D$47*販売計画!F$47</f>
        <v>#DIV/0!</v>
      </c>
      <c r="I23" s="154" t="e">
        <f>$G23/販売計画!$D$47*販売計画!H$47</f>
        <v>#DIV/0!</v>
      </c>
      <c r="J23" s="154" t="e">
        <f>$G23/販売計画!$D$47*販売計画!J$47</f>
        <v>#DIV/0!</v>
      </c>
      <c r="K23" s="102"/>
      <c r="L23" s="83"/>
      <c r="M23" s="20"/>
    </row>
    <row r="24" spans="1:13" ht="28" customHeight="1" x14ac:dyDescent="0.2">
      <c r="A24" s="75"/>
      <c r="B24" s="79" t="s">
        <v>18</v>
      </c>
      <c r="C24" s="80"/>
      <c r="D24" s="80"/>
      <c r="E24" s="81"/>
      <c r="F24" s="82">
        <v>13</v>
      </c>
      <c r="G24" s="155"/>
      <c r="H24" s="154" t="e">
        <f>$G24/販売計画!$D$47*販売計画!F$47</f>
        <v>#DIV/0!</v>
      </c>
      <c r="I24" s="154" t="e">
        <f>$G24/販売計画!$D$47*販売計画!H$47</f>
        <v>#DIV/0!</v>
      </c>
      <c r="J24" s="154" t="e">
        <f>$G24/販売計画!$D$47*販売計画!J$47</f>
        <v>#DIV/0!</v>
      </c>
      <c r="K24" s="102"/>
      <c r="L24" s="83"/>
      <c r="M24" s="20"/>
    </row>
    <row r="25" spans="1:13" ht="28" customHeight="1" x14ac:dyDescent="0.2">
      <c r="A25" s="75"/>
      <c r="B25" s="79" t="s">
        <v>93</v>
      </c>
      <c r="C25" s="80"/>
      <c r="D25" s="80"/>
      <c r="E25" s="81"/>
      <c r="F25" s="77">
        <v>14</v>
      </c>
      <c r="G25" s="155"/>
      <c r="H25" s="154" t="e">
        <f>$G25/販売計画!$D$47*販売計画!F$47</f>
        <v>#DIV/0!</v>
      </c>
      <c r="I25" s="154" t="e">
        <f>$G25/販売計画!$D$47*販売計画!H$47</f>
        <v>#DIV/0!</v>
      </c>
      <c r="J25" s="154" t="e">
        <f>$G25/販売計画!$D$47*販売計画!J$47</f>
        <v>#DIV/0!</v>
      </c>
      <c r="K25" s="102"/>
      <c r="L25" s="83"/>
    </row>
    <row r="26" spans="1:13" ht="28" customHeight="1" x14ac:dyDescent="0.2">
      <c r="A26" s="75"/>
      <c r="B26" s="79" t="s">
        <v>16</v>
      </c>
      <c r="C26" s="80"/>
      <c r="D26" s="64"/>
      <c r="E26" s="22"/>
      <c r="F26" s="82">
        <v>15</v>
      </c>
      <c r="G26" s="153"/>
      <c r="H26" s="154" t="e">
        <f>$G26/販売計画!$D$47*販売計画!F$47</f>
        <v>#DIV/0!</v>
      </c>
      <c r="I26" s="154" t="e">
        <f>$G26/販売計画!$D$47*販売計画!H$47</f>
        <v>#DIV/0!</v>
      </c>
      <c r="J26" s="154" t="e">
        <f>$G26/販売計画!$D$47*販売計画!J$47</f>
        <v>#DIV/0!</v>
      </c>
      <c r="K26" s="101"/>
      <c r="L26" s="78"/>
    </row>
    <row r="27" spans="1:13" ht="28" customHeight="1" x14ac:dyDescent="0.2">
      <c r="A27" s="75"/>
      <c r="B27" s="79" t="s">
        <v>19</v>
      </c>
      <c r="C27" s="80"/>
      <c r="D27" s="64"/>
      <c r="E27" s="22"/>
      <c r="F27" s="77">
        <v>16</v>
      </c>
      <c r="G27" s="153"/>
      <c r="H27" s="154" t="e">
        <f>$G27/販売計画!$D$47*販売計画!F$47</f>
        <v>#DIV/0!</v>
      </c>
      <c r="I27" s="154" t="e">
        <f>$G27/販売計画!$D$47*販売計画!H$47</f>
        <v>#DIV/0!</v>
      </c>
      <c r="J27" s="154" t="e">
        <f>$G27/販売計画!$D$47*販売計画!J$47</f>
        <v>#DIV/0!</v>
      </c>
      <c r="K27" s="101"/>
      <c r="L27" s="78"/>
    </row>
    <row r="28" spans="1:13" ht="28" customHeight="1" x14ac:dyDescent="0.2">
      <c r="A28" s="75"/>
      <c r="B28" s="79" t="s">
        <v>17</v>
      </c>
      <c r="C28" s="80"/>
      <c r="D28" s="80"/>
      <c r="E28" s="81"/>
      <c r="F28" s="82">
        <v>17</v>
      </c>
      <c r="G28" s="155"/>
      <c r="H28" s="154" t="e">
        <f>$G28/販売計画!$D$47*販売計画!F$47</f>
        <v>#DIV/0!</v>
      </c>
      <c r="I28" s="154" t="e">
        <f>$G28/販売計画!$D$47*販売計画!H$47</f>
        <v>#DIV/0!</v>
      </c>
      <c r="J28" s="154" t="e">
        <f>$G28/販売計画!$D$47*販売計画!J$47</f>
        <v>#DIV/0!</v>
      </c>
      <c r="K28" s="102"/>
      <c r="L28" s="83"/>
    </row>
    <row r="29" spans="1:13" ht="28" customHeight="1" x14ac:dyDescent="0.2">
      <c r="A29" s="75"/>
      <c r="B29" s="76" t="s">
        <v>59</v>
      </c>
      <c r="C29" s="64"/>
      <c r="D29" s="64"/>
      <c r="E29" s="22"/>
      <c r="F29" s="77">
        <v>18</v>
      </c>
      <c r="G29" s="153"/>
      <c r="H29" s="154" t="e">
        <f>$G29/販売計画!$D$47*販売計画!F$47</f>
        <v>#DIV/0!</v>
      </c>
      <c r="I29" s="154" t="e">
        <f>$G29/販売計画!$D$47*販売計画!H$47</f>
        <v>#DIV/0!</v>
      </c>
      <c r="J29" s="154" t="e">
        <f>$G29/販売計画!$D$47*販売計画!J$47</f>
        <v>#DIV/0!</v>
      </c>
      <c r="K29" s="101"/>
      <c r="L29" s="78"/>
      <c r="M29" s="20"/>
    </row>
    <row r="30" spans="1:13" ht="28" customHeight="1" x14ac:dyDescent="0.2">
      <c r="A30" s="75"/>
      <c r="B30" s="79" t="s">
        <v>21</v>
      </c>
      <c r="C30" s="80"/>
      <c r="D30" s="80"/>
      <c r="E30" s="81"/>
      <c r="F30" s="82">
        <v>19</v>
      </c>
      <c r="G30" s="155"/>
      <c r="H30" s="154" t="e">
        <f>$G30/販売計画!$D$47*販売計画!F$47</f>
        <v>#DIV/0!</v>
      </c>
      <c r="I30" s="154" t="e">
        <f>$G30/販売計画!$D$47*販売計画!H$47</f>
        <v>#DIV/0!</v>
      </c>
      <c r="J30" s="154" t="e">
        <f>$G30/販売計画!$D$47*販売計画!J$47</f>
        <v>#DIV/0!</v>
      </c>
      <c r="K30" s="102"/>
      <c r="L30" s="83"/>
      <c r="M30" s="20"/>
    </row>
    <row r="31" spans="1:13" ht="28" customHeight="1" x14ac:dyDescent="0.2">
      <c r="A31" s="75"/>
      <c r="B31" s="76" t="s">
        <v>10</v>
      </c>
      <c r="C31" s="64"/>
      <c r="D31" s="64"/>
      <c r="E31" s="22"/>
      <c r="F31" s="77">
        <v>20</v>
      </c>
      <c r="G31" s="153"/>
      <c r="H31" s="153"/>
      <c r="I31" s="153"/>
      <c r="J31" s="153"/>
      <c r="K31" s="101"/>
      <c r="L31" s="78"/>
    </row>
    <row r="32" spans="1:13" ht="28" customHeight="1" x14ac:dyDescent="0.2">
      <c r="A32" s="75"/>
      <c r="B32" s="79" t="s">
        <v>53</v>
      </c>
      <c r="C32" s="80"/>
      <c r="D32" s="80"/>
      <c r="E32" s="81"/>
      <c r="F32" s="82">
        <v>21</v>
      </c>
      <c r="G32" s="155"/>
      <c r="H32" s="154" t="e">
        <f>$G32/販売計画!$D$47*販売計画!F$47</f>
        <v>#DIV/0!</v>
      </c>
      <c r="I32" s="154" t="e">
        <f>$G32/販売計画!$D$47*販売計画!H$47</f>
        <v>#DIV/0!</v>
      </c>
      <c r="J32" s="154" t="e">
        <f>$G32/販売計画!$D$47*販売計画!J$47</f>
        <v>#DIV/0!</v>
      </c>
      <c r="K32" s="102"/>
      <c r="L32" s="83"/>
      <c r="M32" s="20"/>
    </row>
    <row r="33" spans="1:13" ht="28" customHeight="1" x14ac:dyDescent="0.2">
      <c r="A33" s="75"/>
      <c r="B33" s="79" t="s">
        <v>60</v>
      </c>
      <c r="C33" s="80"/>
      <c r="D33" s="80"/>
      <c r="E33" s="81"/>
      <c r="F33" s="77">
        <v>22</v>
      </c>
      <c r="G33" s="155"/>
      <c r="H33" s="154" t="e">
        <f>$G33/販売計画!$D$47*販売計画!F$47</f>
        <v>#DIV/0!</v>
      </c>
      <c r="I33" s="154" t="e">
        <f>$G33/販売計画!$D$47*販売計画!H$47</f>
        <v>#DIV/0!</v>
      </c>
      <c r="J33" s="154" t="e">
        <f>$G33/販売計画!$D$47*販売計画!J$47</f>
        <v>#DIV/0!</v>
      </c>
      <c r="K33" s="102"/>
      <c r="L33" s="83"/>
      <c r="M33" s="20"/>
    </row>
    <row r="34" spans="1:13" ht="28" customHeight="1" x14ac:dyDescent="0.2">
      <c r="A34" s="75"/>
      <c r="B34" s="79" t="s">
        <v>94</v>
      </c>
      <c r="C34" s="80"/>
      <c r="D34" s="64"/>
      <c r="E34" s="81"/>
      <c r="F34" s="82">
        <v>23</v>
      </c>
      <c r="G34" s="155"/>
      <c r="H34" s="154" t="e">
        <f>$G34/販売計画!$D$47*販売計画!F$47</f>
        <v>#DIV/0!</v>
      </c>
      <c r="I34" s="154" t="e">
        <f>$G34/販売計画!$D$47*販売計画!H$47</f>
        <v>#DIV/0!</v>
      </c>
      <c r="J34" s="154" t="e">
        <f>$G34/販売計画!$D$47*販売計画!J$47</f>
        <v>#DIV/0!</v>
      </c>
      <c r="K34" s="102"/>
      <c r="L34" s="83"/>
      <c r="M34" s="20"/>
    </row>
    <row r="35" spans="1:13" ht="28" customHeight="1" x14ac:dyDescent="0.2">
      <c r="A35" s="75"/>
      <c r="B35" s="79" t="s">
        <v>20</v>
      </c>
      <c r="C35" s="80"/>
      <c r="D35" s="80"/>
      <c r="E35" s="81"/>
      <c r="F35" s="77">
        <v>24</v>
      </c>
      <c r="G35" s="156"/>
      <c r="H35" s="154" t="e">
        <f>$G35/販売計画!$D$47*販売計画!F$47</f>
        <v>#DIV/0!</v>
      </c>
      <c r="I35" s="154" t="e">
        <f>$G35/販売計画!$D$47*販売計画!H$47</f>
        <v>#DIV/0!</v>
      </c>
      <c r="J35" s="154" t="e">
        <f>$G35/販売計画!$D$47*販売計画!J$47</f>
        <v>#DIV/0!</v>
      </c>
      <c r="K35" s="102"/>
      <c r="L35" s="83"/>
    </row>
    <row r="36" spans="1:13" ht="28" customHeight="1" x14ac:dyDescent="0.2">
      <c r="A36" s="75"/>
      <c r="B36" s="79" t="s">
        <v>22</v>
      </c>
      <c r="C36" s="80"/>
      <c r="D36" s="80"/>
      <c r="E36" s="81"/>
      <c r="F36" s="82">
        <v>25</v>
      </c>
      <c r="G36" s="156"/>
      <c r="H36" s="154" t="e">
        <f>$G36/販売計画!$D$47*販売計画!F$47</f>
        <v>#DIV/0!</v>
      </c>
      <c r="I36" s="154" t="e">
        <f>$G36/販売計画!$D$47*販売計画!H$47</f>
        <v>#DIV/0!</v>
      </c>
      <c r="J36" s="154" t="e">
        <f>$G36/販売計画!$D$47*販売計画!J$47</f>
        <v>#DIV/0!</v>
      </c>
      <c r="K36" s="102"/>
      <c r="L36" s="83"/>
    </row>
    <row r="37" spans="1:13" ht="28" customHeight="1" x14ac:dyDescent="0.2">
      <c r="A37" s="75"/>
      <c r="B37" s="142"/>
      <c r="C37" s="143"/>
      <c r="D37" s="143"/>
      <c r="E37" s="144"/>
      <c r="F37" s="77">
        <v>26</v>
      </c>
      <c r="G37" s="156"/>
      <c r="H37" s="156"/>
      <c r="I37" s="156"/>
      <c r="J37" s="156"/>
      <c r="K37" s="102"/>
      <c r="L37" s="83"/>
      <c r="M37" s="141" t="s">
        <v>118</v>
      </c>
    </row>
    <row r="38" spans="1:13" ht="28" customHeight="1" x14ac:dyDescent="0.2">
      <c r="A38" s="75"/>
      <c r="B38" s="142"/>
      <c r="C38" s="143"/>
      <c r="D38" s="143"/>
      <c r="E38" s="144"/>
      <c r="F38" s="82">
        <v>27</v>
      </c>
      <c r="G38" s="156"/>
      <c r="H38" s="156"/>
      <c r="I38" s="156"/>
      <c r="J38" s="156"/>
      <c r="K38" s="102"/>
      <c r="L38" s="83"/>
      <c r="M38" s="141" t="s">
        <v>118</v>
      </c>
    </row>
    <row r="39" spans="1:13" ht="28" customHeight="1" x14ac:dyDescent="0.2">
      <c r="A39" s="75"/>
      <c r="B39" s="142"/>
      <c r="C39" s="143"/>
      <c r="D39" s="143"/>
      <c r="E39" s="144"/>
      <c r="F39" s="77">
        <v>28</v>
      </c>
      <c r="G39" s="156"/>
      <c r="H39" s="156"/>
      <c r="I39" s="156"/>
      <c r="J39" s="156"/>
      <c r="K39" s="102"/>
      <c r="L39" s="83"/>
      <c r="M39" s="141" t="s">
        <v>118</v>
      </c>
    </row>
    <row r="40" spans="1:13" ht="28" customHeight="1" x14ac:dyDescent="0.2">
      <c r="A40" s="75"/>
      <c r="B40" s="142"/>
      <c r="C40" s="143"/>
      <c r="D40" s="143"/>
      <c r="E40" s="144"/>
      <c r="F40" s="82">
        <v>29</v>
      </c>
      <c r="G40" s="156"/>
      <c r="H40" s="156"/>
      <c r="I40" s="156"/>
      <c r="J40" s="156"/>
      <c r="K40" s="102"/>
      <c r="L40" s="83"/>
      <c r="M40" s="141" t="s">
        <v>118</v>
      </c>
    </row>
    <row r="41" spans="1:13" ht="28" customHeight="1" x14ac:dyDescent="0.2">
      <c r="A41" s="75"/>
      <c r="B41" s="146" t="s">
        <v>96</v>
      </c>
      <c r="C41" s="145"/>
      <c r="D41" s="145"/>
      <c r="E41" s="147"/>
      <c r="F41" s="77">
        <v>30</v>
      </c>
      <c r="G41" s="157"/>
      <c r="H41" s="154" t="e">
        <f>$G41/販売計画!$D$47*販売計画!F$47</f>
        <v>#DIV/0!</v>
      </c>
      <c r="I41" s="154" t="e">
        <f>$G41/販売計画!$D$47*販売計画!H$47</f>
        <v>#DIV/0!</v>
      </c>
      <c r="J41" s="154" t="e">
        <f>$G41/販売計画!$D$47*販売計画!J$47</f>
        <v>#DIV/0!</v>
      </c>
      <c r="K41" s="101"/>
      <c r="L41" s="78"/>
      <c r="M41" s="141"/>
    </row>
    <row r="42" spans="1:13" ht="28" customHeight="1" x14ac:dyDescent="0.2">
      <c r="A42" s="75"/>
      <c r="B42" s="199" t="s">
        <v>102</v>
      </c>
      <c r="C42" s="200"/>
      <c r="D42" s="200"/>
      <c r="E42" s="207"/>
      <c r="F42" s="82">
        <v>31</v>
      </c>
      <c r="G42" s="158">
        <f>SUM(G19:G41)</f>
        <v>0</v>
      </c>
      <c r="H42" s="158" t="e">
        <f>SUM(H19:H41)</f>
        <v>#DIV/0!</v>
      </c>
      <c r="I42" s="158" t="e">
        <f>SUM(I19:I41)</f>
        <v>#DIV/0!</v>
      </c>
      <c r="J42" s="158" t="e">
        <f>SUM(J19:J41)</f>
        <v>#DIV/0!</v>
      </c>
      <c r="K42" s="101"/>
      <c r="L42" s="78"/>
      <c r="M42" s="20"/>
    </row>
    <row r="43" spans="1:13" ht="28" customHeight="1" x14ac:dyDescent="0.2">
      <c r="A43" s="75"/>
      <c r="B43" s="201" t="s">
        <v>95</v>
      </c>
      <c r="C43" s="202"/>
      <c r="D43" s="203"/>
      <c r="E43" s="117" t="s">
        <v>76</v>
      </c>
      <c r="F43" s="77">
        <v>32</v>
      </c>
      <c r="G43" s="153"/>
      <c r="H43" s="158">
        <f>$G$44</f>
        <v>0</v>
      </c>
      <c r="I43" s="158">
        <f t="shared" ref="I43:J44" si="4">$G$44</f>
        <v>0</v>
      </c>
      <c r="J43" s="158">
        <f t="shared" si="4"/>
        <v>0</v>
      </c>
      <c r="K43" s="101"/>
      <c r="L43" s="78"/>
      <c r="M43" s="20"/>
    </row>
    <row r="44" spans="1:13" ht="28" customHeight="1" thickBot="1" x14ac:dyDescent="0.25">
      <c r="A44" s="84"/>
      <c r="B44" s="204"/>
      <c r="C44" s="205"/>
      <c r="D44" s="206"/>
      <c r="E44" s="134" t="s">
        <v>77</v>
      </c>
      <c r="F44" s="82">
        <v>33</v>
      </c>
      <c r="G44" s="159"/>
      <c r="H44" s="158">
        <f t="shared" ref="H44" si="5">$G$44</f>
        <v>0</v>
      </c>
      <c r="I44" s="158">
        <f t="shared" si="4"/>
        <v>0</v>
      </c>
      <c r="J44" s="158">
        <f t="shared" si="4"/>
        <v>0</v>
      </c>
      <c r="K44" s="103"/>
      <c r="L44" s="85"/>
    </row>
    <row r="45" spans="1:13" ht="10" customHeight="1" thickBot="1" x14ac:dyDescent="0.25">
      <c r="A45" s="54"/>
      <c r="B45" s="55"/>
      <c r="C45" s="55"/>
      <c r="D45" s="55"/>
      <c r="E45" s="55"/>
      <c r="F45" s="55"/>
      <c r="G45" s="56"/>
      <c r="H45" s="56"/>
      <c r="I45" s="56"/>
      <c r="J45" s="56"/>
      <c r="K45" s="56"/>
      <c r="L45" s="57"/>
    </row>
    <row r="46" spans="1:13" ht="28" customHeight="1" thickBot="1" x14ac:dyDescent="0.25">
      <c r="A46" s="86" t="s">
        <v>99</v>
      </c>
      <c r="B46" s="87"/>
      <c r="C46" s="87"/>
      <c r="D46" s="87"/>
      <c r="E46" s="88"/>
      <c r="F46" s="89"/>
      <c r="G46" s="90">
        <f>IF(G33=0,,+G33)</f>
        <v>0</v>
      </c>
      <c r="H46" s="90" t="e">
        <f>IF(H33=0,,+H33)</f>
        <v>#DIV/0!</v>
      </c>
      <c r="I46" s="90" t="e">
        <f>IF(I33=0,,+I33)</f>
        <v>#DIV/0!</v>
      </c>
      <c r="J46" s="90" t="e">
        <f>IF(J33=0,,+J33)</f>
        <v>#DIV/0!</v>
      </c>
      <c r="K46" s="104"/>
      <c r="L46" s="91"/>
    </row>
    <row r="47" spans="1:13" ht="10" customHeight="1" thickBot="1" x14ac:dyDescent="0.25">
      <c r="A47" s="54"/>
      <c r="B47" s="55"/>
      <c r="C47" s="55"/>
      <c r="D47" s="55"/>
      <c r="E47" s="55"/>
      <c r="F47" s="55"/>
      <c r="G47" s="56"/>
      <c r="H47" s="56"/>
      <c r="I47" s="56"/>
      <c r="J47" s="56"/>
      <c r="K47" s="56"/>
      <c r="L47" s="57"/>
    </row>
    <row r="48" spans="1:13" ht="28" customHeight="1" thickBot="1" x14ac:dyDescent="0.25">
      <c r="A48" s="92" t="s">
        <v>61</v>
      </c>
      <c r="B48" s="55"/>
      <c r="C48" s="55"/>
      <c r="D48" s="55"/>
      <c r="E48" s="183" t="s">
        <v>62</v>
      </c>
      <c r="F48" s="184"/>
      <c r="G48" s="93"/>
      <c r="H48" s="93"/>
      <c r="I48" s="93"/>
      <c r="J48" s="93"/>
      <c r="K48" s="93"/>
      <c r="L48" s="91"/>
    </row>
    <row r="49" spans="1:1" ht="15" customHeight="1" x14ac:dyDescent="0.2">
      <c r="A49" t="s">
        <v>63</v>
      </c>
    </row>
    <row r="50" spans="1:1" ht="15" customHeight="1" x14ac:dyDescent="0.2">
      <c r="A50" t="s">
        <v>97</v>
      </c>
    </row>
    <row r="51" spans="1:1" ht="15" customHeight="1" x14ac:dyDescent="0.2">
      <c r="A51" s="130" t="s">
        <v>104</v>
      </c>
    </row>
    <row r="52" spans="1:1" ht="15" customHeight="1" x14ac:dyDescent="0.2">
      <c r="A52" s="1" t="s">
        <v>98</v>
      </c>
    </row>
    <row r="53" spans="1:1" ht="15" customHeight="1" x14ac:dyDescent="0.2">
      <c r="A53" s="1" t="s">
        <v>64</v>
      </c>
    </row>
    <row r="54" spans="1:1" ht="18" customHeight="1" x14ac:dyDescent="0.2">
      <c r="A54" s="1"/>
    </row>
  </sheetData>
  <mergeCells count="10">
    <mergeCell ref="M15:O16"/>
    <mergeCell ref="E48:F48"/>
    <mergeCell ref="A3:D3"/>
    <mergeCell ref="E3:H3"/>
    <mergeCell ref="J3:K3"/>
    <mergeCell ref="L5:L7"/>
    <mergeCell ref="B15:D16"/>
    <mergeCell ref="B14:E14"/>
    <mergeCell ref="B43:D44"/>
    <mergeCell ref="B42:E42"/>
  </mergeCells>
  <phoneticPr fontId="2"/>
  <dataValidations count="1">
    <dataValidation type="decimal" operator="greaterThanOrEqual" allowBlank="1" showInputMessage="1" showErrorMessage="1" sqref="G48:J48 G46:J46">
      <formula1>1</formula1>
    </dataValidation>
  </dataValidations>
  <pageMargins left="0.70866141732283505" right="0.70866141732283505" top="0.74803149606299202" bottom="0.74803149606299202" header="0.31496062992126" footer="0.31496062992126"/>
  <pageSetup paperSize="9" scale="6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view="pageBreakPreview" zoomScaleNormal="100" zoomScaleSheetLayoutView="100" workbookViewId="0">
      <selection sqref="A1:L1"/>
    </sheetView>
  </sheetViews>
  <sheetFormatPr defaultColWidth="9" defaultRowHeight="13" x14ac:dyDescent="0.2"/>
  <cols>
    <col min="1" max="1" width="10.6328125" style="2" customWidth="1"/>
    <col min="2" max="2" width="9.6328125" style="2" customWidth="1"/>
    <col min="3" max="3" width="8.26953125" style="2" bestFit="1" customWidth="1"/>
    <col min="4" max="4" width="10.6328125" style="2" customWidth="1"/>
    <col min="5" max="5" width="6.6328125" style="2" customWidth="1"/>
    <col min="6" max="6" width="11.26953125" style="2" customWidth="1"/>
    <col min="7" max="7" width="6.6328125" style="2" customWidth="1"/>
    <col min="8" max="8" width="10.6328125" style="2" customWidth="1"/>
    <col min="9" max="9" width="6.6328125" style="2" customWidth="1"/>
    <col min="10" max="10" width="10.6328125" style="2" customWidth="1"/>
    <col min="11" max="11" width="6.6328125" style="2" customWidth="1"/>
    <col min="12" max="12" width="18.6328125" style="2" customWidth="1"/>
    <col min="13" max="16384" width="9" style="2"/>
  </cols>
  <sheetData>
    <row r="1" spans="1:12" ht="19" x14ac:dyDescent="0.2">
      <c r="A1" s="214" t="s">
        <v>114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2" x14ac:dyDescent="0.2">
      <c r="G2" s="3"/>
    </row>
    <row r="3" spans="1:12" x14ac:dyDescent="0.2">
      <c r="A3" s="167" t="s">
        <v>120</v>
      </c>
      <c r="G3" s="3"/>
    </row>
    <row r="4" spans="1:12" x14ac:dyDescent="0.2">
      <c r="A4" s="166"/>
      <c r="B4" s="215" t="s">
        <v>28</v>
      </c>
      <c r="C4" s="215"/>
      <c r="D4" s="216" t="s">
        <v>11</v>
      </c>
      <c r="E4" s="216"/>
      <c r="F4" s="216" t="s">
        <v>12</v>
      </c>
      <c r="G4" s="216"/>
      <c r="H4" s="216" t="s">
        <v>13</v>
      </c>
      <c r="I4" s="216"/>
      <c r="J4" s="216" t="s">
        <v>56</v>
      </c>
      <c r="K4" s="216"/>
      <c r="L4" s="166" t="s">
        <v>29</v>
      </c>
    </row>
    <row r="5" spans="1:12" x14ac:dyDescent="0.2">
      <c r="A5" s="217"/>
      <c r="B5" s="26" t="s">
        <v>1</v>
      </c>
      <c r="C5" s="27" t="s">
        <v>30</v>
      </c>
      <c r="D5" s="4"/>
      <c r="E5" s="21" t="s">
        <v>31</v>
      </c>
      <c r="F5" s="4"/>
      <c r="G5" s="21" t="s">
        <v>31</v>
      </c>
      <c r="H5" s="4"/>
      <c r="I5" s="21" t="s">
        <v>31</v>
      </c>
      <c r="J5" s="4"/>
      <c r="K5" s="21" t="s">
        <v>31</v>
      </c>
      <c r="L5" s="220"/>
    </row>
    <row r="6" spans="1:12" x14ac:dyDescent="0.2">
      <c r="A6" s="218"/>
      <c r="B6" s="28" t="s">
        <v>2</v>
      </c>
      <c r="C6" s="29" t="s">
        <v>32</v>
      </c>
      <c r="D6" s="5"/>
      <c r="E6" s="6" t="s">
        <v>33</v>
      </c>
      <c r="F6" s="5"/>
      <c r="G6" s="6" t="s">
        <v>33</v>
      </c>
      <c r="H6" s="5"/>
      <c r="I6" s="6" t="s">
        <v>33</v>
      </c>
      <c r="J6" s="5"/>
      <c r="K6" s="6" t="s">
        <v>33</v>
      </c>
      <c r="L6" s="221"/>
    </row>
    <row r="7" spans="1:12" x14ac:dyDescent="0.2">
      <c r="A7" s="218"/>
      <c r="B7" s="28" t="s">
        <v>3</v>
      </c>
      <c r="C7" s="29" t="s">
        <v>34</v>
      </c>
      <c r="D7" s="5">
        <f>D5*D6/10</f>
        <v>0</v>
      </c>
      <c r="E7" s="6" t="s">
        <v>35</v>
      </c>
      <c r="F7" s="5">
        <f>F5*F6/10</f>
        <v>0</v>
      </c>
      <c r="G7" s="6" t="s">
        <v>35</v>
      </c>
      <c r="H7" s="5">
        <f>H5*H6/10</f>
        <v>0</v>
      </c>
      <c r="I7" s="6" t="s">
        <v>35</v>
      </c>
      <c r="J7" s="5">
        <f>J5*J6/10</f>
        <v>0</v>
      </c>
      <c r="K7" s="6" t="s">
        <v>35</v>
      </c>
      <c r="L7" s="221"/>
    </row>
    <row r="8" spans="1:12" x14ac:dyDescent="0.2">
      <c r="A8" s="218"/>
      <c r="B8" s="28" t="s">
        <v>4</v>
      </c>
      <c r="C8" s="29" t="s">
        <v>36</v>
      </c>
      <c r="D8" s="5"/>
      <c r="E8" s="6" t="s">
        <v>5</v>
      </c>
      <c r="F8" s="5"/>
      <c r="G8" s="6" t="s">
        <v>5</v>
      </c>
      <c r="H8" s="149"/>
      <c r="I8" s="6" t="s">
        <v>5</v>
      </c>
      <c r="J8" s="149"/>
      <c r="K8" s="6" t="s">
        <v>5</v>
      </c>
      <c r="L8" s="221"/>
    </row>
    <row r="9" spans="1:12" x14ac:dyDescent="0.2">
      <c r="A9" s="219"/>
      <c r="B9" s="30" t="s">
        <v>6</v>
      </c>
      <c r="C9" s="31" t="s">
        <v>37</v>
      </c>
      <c r="D9" s="7">
        <f>D7*D8</f>
        <v>0</v>
      </c>
      <c r="E9" s="8" t="s">
        <v>7</v>
      </c>
      <c r="F9" s="7">
        <f>F7*F8</f>
        <v>0</v>
      </c>
      <c r="G9" s="8" t="s">
        <v>7</v>
      </c>
      <c r="H9" s="7">
        <f>H7*H8</f>
        <v>0</v>
      </c>
      <c r="I9" s="8" t="s">
        <v>7</v>
      </c>
      <c r="J9" s="7">
        <f>J7*J8</f>
        <v>0</v>
      </c>
      <c r="K9" s="8" t="s">
        <v>7</v>
      </c>
      <c r="L9" s="222"/>
    </row>
    <row r="10" spans="1:12" x14ac:dyDescent="0.2">
      <c r="A10" s="217"/>
      <c r="B10" s="26" t="s">
        <v>1</v>
      </c>
      <c r="C10" s="27" t="s">
        <v>38</v>
      </c>
      <c r="D10" s="4"/>
      <c r="E10" s="21" t="s">
        <v>23</v>
      </c>
      <c r="F10" s="4"/>
      <c r="G10" s="21" t="s">
        <v>23</v>
      </c>
      <c r="H10" s="4"/>
      <c r="I10" s="21" t="s">
        <v>23</v>
      </c>
      <c r="J10" s="4"/>
      <c r="K10" s="21" t="s">
        <v>23</v>
      </c>
      <c r="L10" s="223"/>
    </row>
    <row r="11" spans="1:12" x14ac:dyDescent="0.2">
      <c r="A11" s="218"/>
      <c r="B11" s="28" t="s">
        <v>2</v>
      </c>
      <c r="C11" s="29" t="s">
        <v>39</v>
      </c>
      <c r="D11" s="5"/>
      <c r="E11" s="6" t="s">
        <v>24</v>
      </c>
      <c r="F11" s="5"/>
      <c r="G11" s="6" t="s">
        <v>24</v>
      </c>
      <c r="H11" s="5"/>
      <c r="I11" s="6" t="s">
        <v>24</v>
      </c>
      <c r="J11" s="5"/>
      <c r="K11" s="6" t="s">
        <v>24</v>
      </c>
      <c r="L11" s="224"/>
    </row>
    <row r="12" spans="1:12" x14ac:dyDescent="0.2">
      <c r="A12" s="218"/>
      <c r="B12" s="28" t="s">
        <v>3</v>
      </c>
      <c r="C12" s="29" t="s">
        <v>40</v>
      </c>
      <c r="D12" s="5">
        <f>D10*D11/10</f>
        <v>0</v>
      </c>
      <c r="E12" s="6" t="s">
        <v>25</v>
      </c>
      <c r="F12" s="5">
        <f>F10*F11/10</f>
        <v>0</v>
      </c>
      <c r="G12" s="6" t="s">
        <v>25</v>
      </c>
      <c r="H12" s="5">
        <f>H10*H11/10</f>
        <v>0</v>
      </c>
      <c r="I12" s="6" t="s">
        <v>25</v>
      </c>
      <c r="J12" s="5">
        <f>J10*J11/10</f>
        <v>0</v>
      </c>
      <c r="K12" s="6" t="s">
        <v>25</v>
      </c>
      <c r="L12" s="224"/>
    </row>
    <row r="13" spans="1:12" x14ac:dyDescent="0.2">
      <c r="A13" s="218"/>
      <c r="B13" s="28" t="s">
        <v>4</v>
      </c>
      <c r="C13" s="29" t="s">
        <v>41</v>
      </c>
      <c r="D13" s="5"/>
      <c r="E13" s="6" t="s">
        <v>26</v>
      </c>
      <c r="F13" s="5"/>
      <c r="G13" s="6" t="s">
        <v>26</v>
      </c>
      <c r="H13" s="5"/>
      <c r="I13" s="6" t="s">
        <v>26</v>
      </c>
      <c r="J13" s="5"/>
      <c r="K13" s="6" t="s">
        <v>26</v>
      </c>
      <c r="L13" s="224"/>
    </row>
    <row r="14" spans="1:12" x14ac:dyDescent="0.2">
      <c r="A14" s="219"/>
      <c r="B14" s="30" t="s">
        <v>6</v>
      </c>
      <c r="C14" s="31" t="s">
        <v>42</v>
      </c>
      <c r="D14" s="7">
        <f>D12*D13</f>
        <v>0</v>
      </c>
      <c r="E14" s="8" t="s">
        <v>27</v>
      </c>
      <c r="F14" s="7">
        <f>F12*F13</f>
        <v>0</v>
      </c>
      <c r="G14" s="8" t="s">
        <v>27</v>
      </c>
      <c r="H14" s="7">
        <f>H12*H13</f>
        <v>0</v>
      </c>
      <c r="I14" s="8" t="s">
        <v>27</v>
      </c>
      <c r="J14" s="7">
        <f>J12*J13</f>
        <v>0</v>
      </c>
      <c r="K14" s="8" t="s">
        <v>27</v>
      </c>
      <c r="L14" s="225"/>
    </row>
    <row r="15" spans="1:12" x14ac:dyDescent="0.2">
      <c r="A15" s="226"/>
      <c r="B15" s="26" t="s">
        <v>1</v>
      </c>
      <c r="C15" s="27" t="s">
        <v>30</v>
      </c>
      <c r="D15" s="4"/>
      <c r="E15" s="21" t="s">
        <v>31</v>
      </c>
      <c r="F15" s="4"/>
      <c r="G15" s="21" t="s">
        <v>31</v>
      </c>
      <c r="H15" s="4"/>
      <c r="I15" s="21" t="s">
        <v>31</v>
      </c>
      <c r="J15" s="4"/>
      <c r="K15" s="21" t="s">
        <v>31</v>
      </c>
      <c r="L15" s="223"/>
    </row>
    <row r="16" spans="1:12" x14ac:dyDescent="0.2">
      <c r="A16" s="218"/>
      <c r="B16" s="28" t="s">
        <v>2</v>
      </c>
      <c r="C16" s="29" t="s">
        <v>32</v>
      </c>
      <c r="D16" s="5"/>
      <c r="E16" s="6" t="s">
        <v>33</v>
      </c>
      <c r="F16" s="5"/>
      <c r="G16" s="6" t="s">
        <v>33</v>
      </c>
      <c r="H16" s="5"/>
      <c r="I16" s="6" t="s">
        <v>33</v>
      </c>
      <c r="J16" s="5"/>
      <c r="K16" s="6" t="s">
        <v>33</v>
      </c>
      <c r="L16" s="224"/>
    </row>
    <row r="17" spans="1:12" x14ac:dyDescent="0.2">
      <c r="A17" s="218"/>
      <c r="B17" s="28" t="s">
        <v>3</v>
      </c>
      <c r="C17" s="29" t="s">
        <v>34</v>
      </c>
      <c r="D17" s="5">
        <f>D15*D16/10</f>
        <v>0</v>
      </c>
      <c r="E17" s="6" t="s">
        <v>35</v>
      </c>
      <c r="F17" s="5">
        <f>F15*F16/10</f>
        <v>0</v>
      </c>
      <c r="G17" s="6" t="s">
        <v>35</v>
      </c>
      <c r="H17" s="5">
        <f>H15*H16/10</f>
        <v>0</v>
      </c>
      <c r="I17" s="6" t="s">
        <v>35</v>
      </c>
      <c r="J17" s="5">
        <f>J15*J16/10</f>
        <v>0</v>
      </c>
      <c r="K17" s="6" t="s">
        <v>35</v>
      </c>
      <c r="L17" s="224"/>
    </row>
    <row r="18" spans="1:12" x14ac:dyDescent="0.2">
      <c r="A18" s="218"/>
      <c r="B18" s="28" t="s">
        <v>4</v>
      </c>
      <c r="C18" s="29" t="s">
        <v>0</v>
      </c>
      <c r="D18" s="5"/>
      <c r="E18" s="6" t="s">
        <v>5</v>
      </c>
      <c r="F18" s="5"/>
      <c r="G18" s="6" t="s">
        <v>5</v>
      </c>
      <c r="H18" s="5"/>
      <c r="I18" s="6" t="s">
        <v>5</v>
      </c>
      <c r="J18" s="5"/>
      <c r="K18" s="6" t="s">
        <v>5</v>
      </c>
      <c r="L18" s="224"/>
    </row>
    <row r="19" spans="1:12" x14ac:dyDescent="0.2">
      <c r="A19" s="219"/>
      <c r="B19" s="30" t="s">
        <v>6</v>
      </c>
      <c r="C19" s="31" t="s">
        <v>37</v>
      </c>
      <c r="D19" s="7">
        <f>D17*D18</f>
        <v>0</v>
      </c>
      <c r="E19" s="8" t="s">
        <v>7</v>
      </c>
      <c r="F19" s="7">
        <f>F17*F18</f>
        <v>0</v>
      </c>
      <c r="G19" s="8" t="s">
        <v>7</v>
      </c>
      <c r="H19" s="7">
        <f>H17*H18</f>
        <v>0</v>
      </c>
      <c r="I19" s="8" t="s">
        <v>7</v>
      </c>
      <c r="J19" s="7">
        <f>J17*J18</f>
        <v>0</v>
      </c>
      <c r="K19" s="8" t="s">
        <v>7</v>
      </c>
      <c r="L19" s="225"/>
    </row>
    <row r="20" spans="1:12" x14ac:dyDescent="0.2">
      <c r="A20" s="217"/>
      <c r="B20" s="26" t="s">
        <v>1</v>
      </c>
      <c r="C20" s="27" t="s">
        <v>30</v>
      </c>
      <c r="D20" s="4"/>
      <c r="E20" s="21" t="s">
        <v>31</v>
      </c>
      <c r="F20" s="4"/>
      <c r="G20" s="21" t="s">
        <v>31</v>
      </c>
      <c r="H20" s="4"/>
      <c r="I20" s="21" t="s">
        <v>31</v>
      </c>
      <c r="J20" s="4"/>
      <c r="K20" s="21" t="s">
        <v>31</v>
      </c>
      <c r="L20" s="223"/>
    </row>
    <row r="21" spans="1:12" x14ac:dyDescent="0.2">
      <c r="A21" s="218"/>
      <c r="B21" s="28" t="s">
        <v>2</v>
      </c>
      <c r="C21" s="29" t="s">
        <v>32</v>
      </c>
      <c r="D21" s="5"/>
      <c r="E21" s="6" t="s">
        <v>33</v>
      </c>
      <c r="F21" s="5"/>
      <c r="G21" s="6" t="s">
        <v>33</v>
      </c>
      <c r="H21" s="5"/>
      <c r="I21" s="6" t="s">
        <v>33</v>
      </c>
      <c r="J21" s="5"/>
      <c r="K21" s="6" t="s">
        <v>33</v>
      </c>
      <c r="L21" s="224"/>
    </row>
    <row r="22" spans="1:12" x14ac:dyDescent="0.2">
      <c r="A22" s="218"/>
      <c r="B22" s="28" t="s">
        <v>3</v>
      </c>
      <c r="C22" s="29" t="s">
        <v>34</v>
      </c>
      <c r="D22" s="5">
        <f>D20*D21/10</f>
        <v>0</v>
      </c>
      <c r="E22" s="6" t="s">
        <v>35</v>
      </c>
      <c r="F22" s="5">
        <f>F20*F21/10</f>
        <v>0</v>
      </c>
      <c r="G22" s="6" t="s">
        <v>35</v>
      </c>
      <c r="H22" s="5">
        <f>H20*H21/10</f>
        <v>0</v>
      </c>
      <c r="I22" s="6" t="s">
        <v>35</v>
      </c>
      <c r="J22" s="5">
        <f>J20*J21/10</f>
        <v>0</v>
      </c>
      <c r="K22" s="6" t="s">
        <v>35</v>
      </c>
      <c r="L22" s="224"/>
    </row>
    <row r="23" spans="1:12" x14ac:dyDescent="0.2">
      <c r="A23" s="218"/>
      <c r="B23" s="28" t="s">
        <v>4</v>
      </c>
      <c r="C23" s="29" t="s">
        <v>36</v>
      </c>
      <c r="D23" s="5"/>
      <c r="E23" s="6" t="s">
        <v>5</v>
      </c>
      <c r="F23" s="5"/>
      <c r="G23" s="6" t="s">
        <v>5</v>
      </c>
      <c r="H23" s="5"/>
      <c r="I23" s="6" t="s">
        <v>5</v>
      </c>
      <c r="J23" s="5"/>
      <c r="K23" s="6" t="s">
        <v>5</v>
      </c>
      <c r="L23" s="224"/>
    </row>
    <row r="24" spans="1:12" x14ac:dyDescent="0.2">
      <c r="A24" s="219"/>
      <c r="B24" s="30" t="s">
        <v>6</v>
      </c>
      <c r="C24" s="31" t="s">
        <v>37</v>
      </c>
      <c r="D24" s="7">
        <f>D22*D23</f>
        <v>0</v>
      </c>
      <c r="E24" s="8" t="s">
        <v>7</v>
      </c>
      <c r="F24" s="7">
        <f>F22*F23</f>
        <v>0</v>
      </c>
      <c r="G24" s="8" t="s">
        <v>7</v>
      </c>
      <c r="H24" s="7">
        <f>H22*H23</f>
        <v>0</v>
      </c>
      <c r="I24" s="8" t="s">
        <v>7</v>
      </c>
      <c r="J24" s="7">
        <f>J22*J23</f>
        <v>0</v>
      </c>
      <c r="K24" s="8" t="s">
        <v>7</v>
      </c>
      <c r="L24" s="225"/>
    </row>
    <row r="25" spans="1:12" x14ac:dyDescent="0.2">
      <c r="A25" s="227" t="s">
        <v>43</v>
      </c>
      <c r="B25" s="228"/>
      <c r="C25" s="32" t="s">
        <v>44</v>
      </c>
      <c r="D25" s="33">
        <f t="shared" ref="D25" si="0">D9+D14+D19+D24</f>
        <v>0</v>
      </c>
      <c r="E25" s="34" t="s">
        <v>7</v>
      </c>
      <c r="F25" s="33">
        <f>F9+F14+F19+F24</f>
        <v>0</v>
      </c>
      <c r="G25" s="34" t="s">
        <v>7</v>
      </c>
      <c r="H25" s="33">
        <f>H9+H14+H19+H24</f>
        <v>0</v>
      </c>
      <c r="I25" s="34" t="s">
        <v>7</v>
      </c>
      <c r="J25" s="33">
        <f>J9+J14+J19+J24</f>
        <v>0</v>
      </c>
      <c r="K25" s="34" t="s">
        <v>7</v>
      </c>
      <c r="L25" s="223"/>
    </row>
    <row r="26" spans="1:12" x14ac:dyDescent="0.2">
      <c r="A26" s="229" t="s">
        <v>45</v>
      </c>
      <c r="B26" s="230"/>
      <c r="C26" s="35"/>
      <c r="D26" s="15" t="s">
        <v>46</v>
      </c>
      <c r="E26" s="14" t="s">
        <v>47</v>
      </c>
      <c r="F26" s="105">
        <f>IF(F25=0,,+(F25-$D25)/$D25*100)</f>
        <v>0</v>
      </c>
      <c r="G26" s="36" t="s">
        <v>47</v>
      </c>
      <c r="H26" s="105">
        <f t="shared" ref="H26" si="1">IF(H25=0,,+(H25-$D25)/$D25*100)</f>
        <v>0</v>
      </c>
      <c r="I26" s="36" t="s">
        <v>47</v>
      </c>
      <c r="J26" s="105">
        <f t="shared" ref="J26" si="2">IF(J25=0,,+(J25-$D25)/$D25*100)</f>
        <v>0</v>
      </c>
      <c r="K26" s="36" t="s">
        <v>47</v>
      </c>
      <c r="L26" s="225"/>
    </row>
    <row r="27" spans="1:12" x14ac:dyDescent="0.2">
      <c r="A27" s="208" t="s">
        <v>108</v>
      </c>
      <c r="B27" s="209"/>
      <c r="C27" s="139" t="s">
        <v>109</v>
      </c>
      <c r="D27" s="136">
        <f>'付加価値額計画（個人）'!G12</f>
        <v>0</v>
      </c>
      <c r="E27" s="137" t="s">
        <v>112</v>
      </c>
      <c r="F27" s="136">
        <f>D27</f>
        <v>0</v>
      </c>
      <c r="G27" s="137" t="s">
        <v>112</v>
      </c>
      <c r="H27" s="136">
        <f>D27</f>
        <v>0</v>
      </c>
      <c r="I27" s="137" t="s">
        <v>112</v>
      </c>
      <c r="J27" s="136">
        <f>D27</f>
        <v>0</v>
      </c>
      <c r="K27" s="137" t="s">
        <v>112</v>
      </c>
      <c r="L27" s="172"/>
    </row>
    <row r="28" spans="1:12" x14ac:dyDescent="0.2">
      <c r="A28" s="208" t="s">
        <v>110</v>
      </c>
      <c r="B28" s="209"/>
      <c r="C28" s="139" t="s">
        <v>111</v>
      </c>
      <c r="D28" s="140">
        <f>D25-D27</f>
        <v>0</v>
      </c>
      <c r="E28" s="162" t="s">
        <v>112</v>
      </c>
      <c r="F28" s="136">
        <f>F25-F27</f>
        <v>0</v>
      </c>
      <c r="G28" s="163" t="s">
        <v>112</v>
      </c>
      <c r="H28" s="136">
        <f>H25-H27</f>
        <v>0</v>
      </c>
      <c r="I28" s="163" t="s">
        <v>112</v>
      </c>
      <c r="J28" s="136">
        <f>J25-J27</f>
        <v>0</v>
      </c>
      <c r="K28" s="163" t="s">
        <v>112</v>
      </c>
      <c r="L28" s="171"/>
    </row>
    <row r="29" spans="1:12" x14ac:dyDescent="0.2">
      <c r="D29" s="9"/>
      <c r="E29" s="10"/>
      <c r="F29" s="9"/>
      <c r="G29" s="10"/>
      <c r="H29" s="9"/>
      <c r="I29" s="9"/>
      <c r="J29" s="9"/>
      <c r="K29" s="9"/>
    </row>
    <row r="30" spans="1:12" x14ac:dyDescent="0.2">
      <c r="A30" s="2" t="s">
        <v>48</v>
      </c>
      <c r="D30" s="9"/>
      <c r="E30" s="10"/>
      <c r="F30" s="9"/>
      <c r="G30" s="10"/>
      <c r="H30" s="9"/>
      <c r="I30" s="9"/>
      <c r="J30" s="9"/>
      <c r="K30" s="9"/>
    </row>
    <row r="31" spans="1:12" ht="13" customHeight="1" x14ac:dyDescent="0.2">
      <c r="A31" s="25" t="s">
        <v>8</v>
      </c>
      <c r="B31" s="215" t="s">
        <v>28</v>
      </c>
      <c r="C31" s="215"/>
      <c r="D31" s="232" t="str">
        <f>+D4</f>
        <v>現状</v>
      </c>
      <c r="E31" s="232"/>
      <c r="F31" s="232" t="str">
        <f>+F4</f>
        <v>１年度目</v>
      </c>
      <c r="G31" s="232"/>
      <c r="H31" s="232" t="str">
        <f>+H4</f>
        <v>２年度目</v>
      </c>
      <c r="I31" s="232"/>
      <c r="J31" s="232" t="str">
        <f>+J4</f>
        <v>目標年度</v>
      </c>
      <c r="K31" s="232"/>
      <c r="L31" s="25" t="str">
        <f>+L4</f>
        <v>根拠</v>
      </c>
    </row>
    <row r="32" spans="1:12" x14ac:dyDescent="0.2">
      <c r="A32" s="231"/>
      <c r="B32" s="28" t="s">
        <v>9</v>
      </c>
      <c r="C32" s="27" t="s">
        <v>30</v>
      </c>
      <c r="D32" s="5"/>
      <c r="E32" s="11" t="s">
        <v>35</v>
      </c>
      <c r="F32" s="5"/>
      <c r="G32" s="11" t="s">
        <v>35</v>
      </c>
      <c r="H32" s="5"/>
      <c r="I32" s="11" t="s">
        <v>35</v>
      </c>
      <c r="J32" s="5"/>
      <c r="K32" s="11" t="s">
        <v>35</v>
      </c>
      <c r="L32" s="223"/>
    </row>
    <row r="33" spans="1:12" x14ac:dyDescent="0.2">
      <c r="A33" s="218"/>
      <c r="B33" s="28" t="s">
        <v>4</v>
      </c>
      <c r="C33" s="29" t="s">
        <v>32</v>
      </c>
      <c r="D33" s="5"/>
      <c r="E33" s="11" t="s">
        <v>5</v>
      </c>
      <c r="F33" s="5"/>
      <c r="G33" s="11" t="s">
        <v>5</v>
      </c>
      <c r="H33" s="5"/>
      <c r="I33" s="11" t="s">
        <v>5</v>
      </c>
      <c r="J33" s="5"/>
      <c r="K33" s="11" t="s">
        <v>5</v>
      </c>
      <c r="L33" s="224"/>
    </row>
    <row r="34" spans="1:12" x14ac:dyDescent="0.2">
      <c r="A34" s="219"/>
      <c r="B34" s="30" t="s">
        <v>6</v>
      </c>
      <c r="C34" s="31" t="s">
        <v>49</v>
      </c>
      <c r="D34" s="7">
        <f>+D32*D33</f>
        <v>0</v>
      </c>
      <c r="E34" s="12" t="s">
        <v>7</v>
      </c>
      <c r="F34" s="7">
        <f t="shared" ref="F34" si="3">+F32*F33</f>
        <v>0</v>
      </c>
      <c r="G34" s="12" t="s">
        <v>7</v>
      </c>
      <c r="H34" s="7">
        <f t="shared" ref="H34" si="4">+H32*H33</f>
        <v>0</v>
      </c>
      <c r="I34" s="12" t="s">
        <v>7</v>
      </c>
      <c r="J34" s="7">
        <f t="shared" ref="J34" si="5">+J32*J33</f>
        <v>0</v>
      </c>
      <c r="K34" s="12" t="s">
        <v>7</v>
      </c>
      <c r="L34" s="225"/>
    </row>
    <row r="35" spans="1:12" x14ac:dyDescent="0.2">
      <c r="A35" s="218"/>
      <c r="B35" s="28" t="s">
        <v>9</v>
      </c>
      <c r="C35" s="29" t="s">
        <v>38</v>
      </c>
      <c r="D35" s="5"/>
      <c r="E35" s="11" t="s">
        <v>50</v>
      </c>
      <c r="F35" s="5"/>
      <c r="G35" s="11" t="s">
        <v>50</v>
      </c>
      <c r="H35" s="5"/>
      <c r="I35" s="11" t="s">
        <v>50</v>
      </c>
      <c r="J35" s="5"/>
      <c r="K35" s="11" t="s">
        <v>50</v>
      </c>
      <c r="L35" s="223"/>
    </row>
    <row r="36" spans="1:12" x14ac:dyDescent="0.2">
      <c r="A36" s="218"/>
      <c r="B36" s="28" t="s">
        <v>4</v>
      </c>
      <c r="C36" s="29" t="s">
        <v>39</v>
      </c>
      <c r="D36" s="5"/>
      <c r="E36" s="11" t="s">
        <v>5</v>
      </c>
      <c r="F36" s="5"/>
      <c r="G36" s="11" t="s">
        <v>5</v>
      </c>
      <c r="H36" s="5"/>
      <c r="I36" s="11" t="s">
        <v>5</v>
      </c>
      <c r="J36" s="5"/>
      <c r="K36" s="11" t="s">
        <v>5</v>
      </c>
      <c r="L36" s="224"/>
    </row>
    <row r="37" spans="1:12" x14ac:dyDescent="0.2">
      <c r="A37" s="219"/>
      <c r="B37" s="30" t="s">
        <v>6</v>
      </c>
      <c r="C37" s="31" t="s">
        <v>51</v>
      </c>
      <c r="D37" s="7">
        <f>+D35*D36</f>
        <v>0</v>
      </c>
      <c r="E37" s="12" t="s">
        <v>7</v>
      </c>
      <c r="F37" s="7">
        <f t="shared" ref="F37" si="6">+F35*F36</f>
        <v>0</v>
      </c>
      <c r="G37" s="12" t="s">
        <v>7</v>
      </c>
      <c r="H37" s="7">
        <f t="shared" ref="H37" si="7">+H35*H36</f>
        <v>0</v>
      </c>
      <c r="I37" s="12" t="s">
        <v>7</v>
      </c>
      <c r="J37" s="7">
        <f t="shared" ref="J37" si="8">+J35*J36</f>
        <v>0</v>
      </c>
      <c r="K37" s="12" t="s">
        <v>7</v>
      </c>
      <c r="L37" s="225"/>
    </row>
    <row r="38" spans="1:12" x14ac:dyDescent="0.2">
      <c r="A38" s="218"/>
      <c r="B38" s="28" t="s">
        <v>9</v>
      </c>
      <c r="C38" s="29" t="s">
        <v>38</v>
      </c>
      <c r="D38" s="5"/>
      <c r="E38" s="11" t="s">
        <v>50</v>
      </c>
      <c r="F38" s="5"/>
      <c r="G38" s="11" t="s">
        <v>50</v>
      </c>
      <c r="H38" s="5"/>
      <c r="I38" s="11" t="s">
        <v>50</v>
      </c>
      <c r="J38" s="5"/>
      <c r="K38" s="11" t="s">
        <v>50</v>
      </c>
      <c r="L38" s="223"/>
    </row>
    <row r="39" spans="1:12" x14ac:dyDescent="0.2">
      <c r="A39" s="218"/>
      <c r="B39" s="28" t="s">
        <v>4</v>
      </c>
      <c r="C39" s="29" t="s">
        <v>39</v>
      </c>
      <c r="D39" s="5"/>
      <c r="E39" s="11" t="s">
        <v>5</v>
      </c>
      <c r="F39" s="5"/>
      <c r="G39" s="11" t="s">
        <v>5</v>
      </c>
      <c r="H39" s="5"/>
      <c r="I39" s="11" t="s">
        <v>5</v>
      </c>
      <c r="J39" s="5"/>
      <c r="K39" s="11" t="s">
        <v>5</v>
      </c>
      <c r="L39" s="224"/>
    </row>
    <row r="40" spans="1:12" x14ac:dyDescent="0.2">
      <c r="A40" s="219"/>
      <c r="B40" s="30" t="s">
        <v>6</v>
      </c>
      <c r="C40" s="31" t="s">
        <v>51</v>
      </c>
      <c r="D40" s="7">
        <f>+D38*D39</f>
        <v>0</v>
      </c>
      <c r="E40" s="12" t="s">
        <v>7</v>
      </c>
      <c r="F40" s="7">
        <f t="shared" ref="F40" si="9">+F38*F39</f>
        <v>0</v>
      </c>
      <c r="G40" s="12" t="s">
        <v>7</v>
      </c>
      <c r="H40" s="7">
        <f t="shared" ref="H40" si="10">+H38*H39</f>
        <v>0</v>
      </c>
      <c r="I40" s="12" t="s">
        <v>7</v>
      </c>
      <c r="J40" s="7">
        <f t="shared" ref="J40" si="11">+J38*J39</f>
        <v>0</v>
      </c>
      <c r="K40" s="12" t="s">
        <v>7</v>
      </c>
      <c r="L40" s="225"/>
    </row>
    <row r="41" spans="1:12" x14ac:dyDescent="0.2">
      <c r="A41" s="208" t="s">
        <v>43</v>
      </c>
      <c r="B41" s="209"/>
      <c r="C41" s="139" t="s">
        <v>122</v>
      </c>
      <c r="D41" s="136">
        <f>+D34+D37+D40</f>
        <v>0</v>
      </c>
      <c r="E41" s="168" t="s">
        <v>7</v>
      </c>
      <c r="F41" s="136">
        <f>+F34+F37+F40</f>
        <v>0</v>
      </c>
      <c r="G41" s="168" t="s">
        <v>7</v>
      </c>
      <c r="H41" s="136">
        <f>+H34+H37+H40</f>
        <v>0</v>
      </c>
      <c r="I41" s="168" t="s">
        <v>7</v>
      </c>
      <c r="J41" s="136">
        <f>+J34+J37+J40</f>
        <v>0</v>
      </c>
      <c r="K41" s="168" t="s">
        <v>7</v>
      </c>
      <c r="L41" s="170"/>
    </row>
    <row r="42" spans="1:12" x14ac:dyDescent="0.2">
      <c r="A42" s="13"/>
      <c r="B42" s="13"/>
      <c r="C42" s="13"/>
      <c r="E42" s="3"/>
      <c r="G42" s="3"/>
      <c r="I42" s="3"/>
      <c r="K42" s="3"/>
    </row>
    <row r="43" spans="1:12" x14ac:dyDescent="0.2">
      <c r="A43" s="2" t="s">
        <v>52</v>
      </c>
      <c r="G43" s="3"/>
    </row>
    <row r="44" spans="1:12" ht="13" customHeight="1" x14ac:dyDescent="0.2">
      <c r="A44" s="24"/>
      <c r="B44" s="37"/>
      <c r="C44" s="38"/>
      <c r="D44" s="232" t="str">
        <f>+D31</f>
        <v>現状</v>
      </c>
      <c r="E44" s="232"/>
      <c r="F44" s="232" t="str">
        <f t="shared" ref="F44" si="12">+F31</f>
        <v>１年度目</v>
      </c>
      <c r="G44" s="232"/>
      <c r="H44" s="232" t="str">
        <f t="shared" ref="H44" si="13">+H31</f>
        <v>２年度目</v>
      </c>
      <c r="I44" s="232"/>
      <c r="J44" s="232" t="str">
        <f t="shared" ref="J44" si="14">+J31</f>
        <v>目標年度</v>
      </c>
      <c r="K44" s="232"/>
      <c r="L44" s="173"/>
    </row>
    <row r="45" spans="1:12" x14ac:dyDescent="0.2">
      <c r="A45" s="208" t="s">
        <v>43</v>
      </c>
      <c r="B45" s="209"/>
      <c r="C45" s="139" t="s">
        <v>123</v>
      </c>
      <c r="D45" s="169">
        <f>D28+D41</f>
        <v>0</v>
      </c>
      <c r="E45" s="164" t="s">
        <v>7</v>
      </c>
      <c r="F45" s="169">
        <f>F28+F41</f>
        <v>0</v>
      </c>
      <c r="G45" s="165" t="s">
        <v>7</v>
      </c>
      <c r="H45" s="169">
        <f>H28+H41</f>
        <v>0</v>
      </c>
      <c r="I45" s="164" t="s">
        <v>7</v>
      </c>
      <c r="J45" s="169">
        <f>J28+J41</f>
        <v>0</v>
      </c>
      <c r="K45" s="165" t="s">
        <v>7</v>
      </c>
      <c r="L45" s="174"/>
    </row>
    <row r="46" spans="1:12" x14ac:dyDescent="0.2">
      <c r="A46" s="39"/>
    </row>
    <row r="47" spans="1:12" x14ac:dyDescent="0.2">
      <c r="A47" s="211" t="s">
        <v>113</v>
      </c>
      <c r="B47" s="212"/>
      <c r="C47" s="213"/>
      <c r="D47" s="136">
        <f>D5+D10+D15+D20</f>
        <v>0</v>
      </c>
      <c r="E47" s="137" t="s">
        <v>31</v>
      </c>
      <c r="F47" s="136">
        <f>F5+F10+F15+F20</f>
        <v>0</v>
      </c>
      <c r="G47" s="137" t="s">
        <v>31</v>
      </c>
      <c r="H47" s="136">
        <f t="shared" ref="H47" si="15">H5+H10+H15+H20</f>
        <v>0</v>
      </c>
      <c r="I47" s="137" t="s">
        <v>31</v>
      </c>
      <c r="J47" s="136">
        <f t="shared" ref="J47" si="16">J5+J10+J15+J20</f>
        <v>0</v>
      </c>
      <c r="K47" s="137" t="s">
        <v>31</v>
      </c>
    </row>
    <row r="48" spans="1:12" x14ac:dyDescent="0.2">
      <c r="A48" s="208" t="s">
        <v>121</v>
      </c>
      <c r="B48" s="209"/>
      <c r="C48" s="210"/>
      <c r="D48" s="136"/>
      <c r="E48" s="137" t="s">
        <v>23</v>
      </c>
      <c r="F48" s="136"/>
      <c r="G48" s="137" t="s">
        <v>23</v>
      </c>
      <c r="H48" s="136"/>
      <c r="I48" s="137" t="s">
        <v>23</v>
      </c>
      <c r="J48" s="136"/>
      <c r="K48" s="137" t="s">
        <v>23</v>
      </c>
    </row>
  </sheetData>
  <mergeCells count="38">
    <mergeCell ref="A35:A37"/>
    <mergeCell ref="L35:L37"/>
    <mergeCell ref="A38:A40"/>
    <mergeCell ref="L38:L40"/>
    <mergeCell ref="A45:B45"/>
    <mergeCell ref="A41:B41"/>
    <mergeCell ref="D44:E44"/>
    <mergeCell ref="F44:G44"/>
    <mergeCell ref="H44:I44"/>
    <mergeCell ref="J44:K44"/>
    <mergeCell ref="A32:A34"/>
    <mergeCell ref="L32:L34"/>
    <mergeCell ref="B31:C31"/>
    <mergeCell ref="D31:E31"/>
    <mergeCell ref="F31:G31"/>
    <mergeCell ref="H31:I31"/>
    <mergeCell ref="J31:K31"/>
    <mergeCell ref="A25:B25"/>
    <mergeCell ref="L25:L26"/>
    <mergeCell ref="A26:B26"/>
    <mergeCell ref="A27:B27"/>
    <mergeCell ref="A28:B28"/>
    <mergeCell ref="A48:C48"/>
    <mergeCell ref="A47:C47"/>
    <mergeCell ref="A1:L1"/>
    <mergeCell ref="B4:C4"/>
    <mergeCell ref="D4:E4"/>
    <mergeCell ref="F4:G4"/>
    <mergeCell ref="H4:I4"/>
    <mergeCell ref="J4:K4"/>
    <mergeCell ref="A5:A9"/>
    <mergeCell ref="L5:L9"/>
    <mergeCell ref="A10:A14"/>
    <mergeCell ref="L10:L14"/>
    <mergeCell ref="A20:A24"/>
    <mergeCell ref="L20:L24"/>
    <mergeCell ref="A15:A19"/>
    <mergeCell ref="L15:L19"/>
  </mergeCells>
  <phoneticPr fontId="2"/>
  <pageMargins left="0.59055118110236204" right="0.196850393700787" top="0.74803149606299202" bottom="0.74803149606299202" header="0.31496062992126" footer="0.31496062992126"/>
  <pageSetup paperSize="9" scale="81" orientation="landscape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view="pageBreakPreview" zoomScaleNormal="100" zoomScaleSheetLayoutView="100" workbookViewId="0"/>
  </sheetViews>
  <sheetFormatPr defaultRowHeight="13" x14ac:dyDescent="0.2"/>
  <cols>
    <col min="1" max="3" width="2.6328125" customWidth="1"/>
    <col min="4" max="5" width="10.6328125" customWidth="1"/>
    <col min="6" max="6" width="3.6328125" customWidth="1"/>
    <col min="7" max="7" width="10.6328125" customWidth="1"/>
    <col min="8" max="8" width="10" customWidth="1"/>
    <col min="9" max="10" width="10.6328125" customWidth="1"/>
    <col min="11" max="11" width="8.6328125" customWidth="1"/>
    <col min="12" max="12" width="30.6328125" customWidth="1"/>
    <col min="13" max="13" width="5.6328125" customWidth="1"/>
  </cols>
  <sheetData>
    <row r="1" spans="1:16" ht="18" customHeight="1" x14ac:dyDescent="0.2">
      <c r="A1" s="16" t="s">
        <v>80</v>
      </c>
      <c r="B1" s="17"/>
      <c r="C1" s="17"/>
      <c r="D1" s="17"/>
      <c r="E1" s="17"/>
      <c r="F1" s="18"/>
      <c r="O1" s="19"/>
    </row>
    <row r="2" spans="1:16" ht="10" customHeight="1" thickBot="1" x14ac:dyDescent="0.25">
      <c r="F2" s="23"/>
    </row>
    <row r="3" spans="1:16" x14ac:dyDescent="0.2">
      <c r="A3" s="42"/>
      <c r="B3" s="43"/>
      <c r="C3" s="43"/>
      <c r="D3" s="43"/>
      <c r="E3" s="43"/>
      <c r="F3" s="44"/>
      <c r="G3" s="45" t="s">
        <v>11</v>
      </c>
      <c r="H3" s="45" t="s">
        <v>12</v>
      </c>
      <c r="I3" s="45" t="s">
        <v>13</v>
      </c>
      <c r="J3" s="45" t="s">
        <v>56</v>
      </c>
      <c r="K3" s="45" t="s">
        <v>57</v>
      </c>
      <c r="L3" s="191" t="s">
        <v>58</v>
      </c>
    </row>
    <row r="4" spans="1:16" x14ac:dyDescent="0.2">
      <c r="A4" s="46"/>
      <c r="B4" s="175"/>
      <c r="C4" s="175"/>
      <c r="D4" s="175"/>
      <c r="E4" s="175"/>
      <c r="F4" s="47"/>
      <c r="G4" s="176"/>
      <c r="H4" s="138"/>
      <c r="I4" s="138"/>
      <c r="J4" s="138"/>
      <c r="K4" s="48" t="s">
        <v>65</v>
      </c>
      <c r="L4" s="192"/>
    </row>
    <row r="5" spans="1:16" x14ac:dyDescent="0.2">
      <c r="A5" s="46"/>
      <c r="B5" s="175"/>
      <c r="C5" s="175"/>
      <c r="D5" s="175"/>
      <c r="E5" s="175"/>
      <c r="F5" s="47"/>
      <c r="G5" s="48" t="s">
        <v>66</v>
      </c>
      <c r="H5" s="48" t="s">
        <v>67</v>
      </c>
      <c r="I5" s="48" t="s">
        <v>68</v>
      </c>
      <c r="J5" s="48" t="s">
        <v>69</v>
      </c>
      <c r="K5" s="49" t="s">
        <v>70</v>
      </c>
      <c r="L5" s="192"/>
    </row>
    <row r="6" spans="1:16" ht="28" customHeight="1" x14ac:dyDescent="0.2">
      <c r="A6" s="124" t="s">
        <v>75</v>
      </c>
      <c r="B6" s="80"/>
      <c r="C6" s="22"/>
      <c r="D6" s="64"/>
      <c r="E6" s="164"/>
      <c r="F6" s="121"/>
      <c r="G6" s="66"/>
      <c r="H6" s="66">
        <f>SUM(H7:H13)</f>
        <v>0</v>
      </c>
      <c r="I6" s="66">
        <f>SUM(I7:I13)</f>
        <v>0</v>
      </c>
      <c r="J6" s="66">
        <f>SUM(J7:J13)</f>
        <v>0</v>
      </c>
      <c r="K6" s="99"/>
      <c r="L6" s="110"/>
      <c r="P6" s="20"/>
    </row>
    <row r="7" spans="1:16" ht="28" customHeight="1" x14ac:dyDescent="0.2">
      <c r="A7" s="122"/>
      <c r="B7" s="76" t="s">
        <v>81</v>
      </c>
      <c r="C7" s="64"/>
      <c r="D7" s="64"/>
      <c r="E7" s="64"/>
      <c r="F7" s="65" t="s">
        <v>84</v>
      </c>
      <c r="G7" s="66"/>
      <c r="H7" s="66"/>
      <c r="I7" s="66"/>
      <c r="J7" s="66"/>
      <c r="K7" s="99"/>
      <c r="L7" s="110"/>
      <c r="M7" s="1"/>
      <c r="P7" s="20"/>
    </row>
    <row r="8" spans="1:16" ht="28" customHeight="1" x14ac:dyDescent="0.2">
      <c r="A8" s="122"/>
      <c r="B8" s="76" t="s">
        <v>82</v>
      </c>
      <c r="C8" s="80"/>
      <c r="D8" s="80"/>
      <c r="E8" s="80"/>
      <c r="F8" s="47" t="s">
        <v>32</v>
      </c>
      <c r="G8" s="111"/>
      <c r="H8" s="111"/>
      <c r="I8" s="66"/>
      <c r="J8" s="66"/>
      <c r="K8" s="112"/>
      <c r="L8" s="108"/>
      <c r="M8" s="1"/>
      <c r="P8" s="20"/>
    </row>
    <row r="9" spans="1:16" ht="28" customHeight="1" x14ac:dyDescent="0.2">
      <c r="A9" s="122"/>
      <c r="B9" s="160"/>
      <c r="C9" s="161"/>
      <c r="D9" s="161"/>
      <c r="E9" s="161"/>
      <c r="F9" s="65" t="s">
        <v>85</v>
      </c>
      <c r="G9" s="66"/>
      <c r="H9" s="66"/>
      <c r="I9" s="66"/>
      <c r="J9" s="66"/>
      <c r="K9" s="99"/>
      <c r="L9" s="67"/>
      <c r="M9" t="s">
        <v>124</v>
      </c>
      <c r="P9" s="20"/>
    </row>
    <row r="10" spans="1:16" ht="28" customHeight="1" x14ac:dyDescent="0.2">
      <c r="A10" s="122"/>
      <c r="B10" s="76"/>
      <c r="C10" s="123"/>
      <c r="D10" s="148"/>
      <c r="E10" s="148"/>
      <c r="F10" s="65" t="s">
        <v>117</v>
      </c>
      <c r="G10" s="66"/>
      <c r="H10" s="66"/>
      <c r="I10" s="66"/>
      <c r="J10" s="66"/>
      <c r="K10" s="150"/>
      <c r="L10" s="67"/>
      <c r="M10" t="s">
        <v>124</v>
      </c>
      <c r="P10" s="20"/>
    </row>
    <row r="11" spans="1:16" ht="28" customHeight="1" x14ac:dyDescent="0.2">
      <c r="A11" s="122"/>
      <c r="B11" s="76" t="s">
        <v>116</v>
      </c>
      <c r="C11" s="64"/>
      <c r="D11" s="64"/>
      <c r="E11" s="148"/>
      <c r="F11" s="65" t="s">
        <v>86</v>
      </c>
      <c r="G11" s="66"/>
      <c r="H11" s="66"/>
      <c r="I11" s="66"/>
      <c r="J11" s="66"/>
      <c r="K11" s="99"/>
      <c r="L11" s="106"/>
      <c r="P11" s="20"/>
    </row>
    <row r="12" spans="1:16" ht="28" customHeight="1" x14ac:dyDescent="0.2">
      <c r="A12" s="122"/>
      <c r="B12" s="76" t="s">
        <v>105</v>
      </c>
      <c r="C12" s="64"/>
      <c r="D12" s="64"/>
      <c r="E12" s="148"/>
      <c r="F12" s="65" t="s">
        <v>106</v>
      </c>
      <c r="G12" s="178"/>
      <c r="H12" s="178"/>
      <c r="I12" s="178"/>
      <c r="J12" s="178"/>
      <c r="K12" s="179"/>
      <c r="L12" s="180"/>
      <c r="P12" s="20"/>
    </row>
    <row r="13" spans="1:16" ht="28" customHeight="1" x14ac:dyDescent="0.2">
      <c r="A13" s="122"/>
      <c r="B13" s="76" t="s">
        <v>83</v>
      </c>
      <c r="C13" s="64"/>
      <c r="D13" s="64"/>
      <c r="E13" s="64"/>
      <c r="F13" s="65" t="s">
        <v>107</v>
      </c>
      <c r="G13" s="178"/>
      <c r="H13" s="178"/>
      <c r="I13" s="178"/>
      <c r="J13" s="178"/>
      <c r="K13" s="179"/>
      <c r="L13" s="180"/>
      <c r="P13" s="20"/>
    </row>
    <row r="14" spans="1:16" ht="28" customHeight="1" thickBot="1" x14ac:dyDescent="0.25">
      <c r="A14" s="129" t="s">
        <v>87</v>
      </c>
      <c r="B14" s="113"/>
      <c r="C14" s="125"/>
      <c r="D14" s="113"/>
      <c r="E14" s="126"/>
      <c r="F14" s="127"/>
      <c r="G14" s="114">
        <f>SUM(G7:G11)</f>
        <v>0</v>
      </c>
      <c r="H14" s="114">
        <f>SUM(H7:H11)</f>
        <v>0</v>
      </c>
      <c r="I14" s="114">
        <f>SUM(I7:I11)</f>
        <v>0</v>
      </c>
      <c r="J14" s="114">
        <f>SUM(J7:J11)</f>
        <v>0</v>
      </c>
      <c r="K14" s="116"/>
      <c r="L14" s="128"/>
      <c r="P14" s="20"/>
    </row>
    <row r="15" spans="1:16" ht="15" customHeight="1" x14ac:dyDescent="0.2">
      <c r="A15" s="1" t="s">
        <v>115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6" ht="15" customHeight="1" x14ac:dyDescent="0.2">
      <c r="A16" s="1" t="s">
        <v>88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5" customHeight="1" x14ac:dyDescent="0.2">
      <c r="A17" s="1" t="s">
        <v>89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18" customHeight="1" x14ac:dyDescent="0.2">
      <c r="A19" s="1"/>
    </row>
  </sheetData>
  <mergeCells count="1">
    <mergeCell ref="L3:L5"/>
  </mergeCells>
  <phoneticPr fontId="2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付加価値額計画（個人）</vt:lpstr>
      <vt:lpstr>販売計画</vt:lpstr>
      <vt:lpstr>雑収入明細</vt:lpstr>
      <vt:lpstr>雑収入明細!Print_Area</vt:lpstr>
      <vt:lpstr>販売計画!Print_Area</vt:lpstr>
      <vt:lpstr>'付加価値額計画（個人）'!Print_Area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加須市</cp:lastModifiedBy>
  <cp:lastPrinted>2025-01-17T05:34:30Z</cp:lastPrinted>
  <dcterms:modified xsi:type="dcterms:W3CDTF">2025-07-15T00:45:40Z</dcterms:modified>
</cp:coreProperties>
</file>