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0ksv001\10各課文書\253000_農業振興課\3213-02 担い手育成支援事業\03_担い手支援事業\02 担い手確保・経営強化支援事業\HP用\"/>
    </mc:Choice>
  </mc:AlternateContent>
  <bookViews>
    <workbookView xWindow="-110" yWindow="-110" windowWidth="19420" windowHeight="10300" activeTab="1"/>
  </bookViews>
  <sheets>
    <sheet name="付加価値額計画" sheetId="2" r:id="rId1"/>
    <sheet name="農業原価" sheetId="3" r:id="rId2"/>
    <sheet name="一般管理費" sheetId="4" r:id="rId3"/>
    <sheet name="販売計画" sheetId="6" r:id="rId4"/>
    <sheet name="雑収入明細" sheetId="7" r:id="rId5"/>
  </sheets>
  <externalReferences>
    <externalReference r:id="rId6"/>
  </externalReferences>
  <definedNames>
    <definedName name="_xlnm.Print_Area" localSheetId="2">一般管理費!$A$1:$L$37</definedName>
    <definedName name="_xlnm.Print_Area" localSheetId="4">雑収入明細!$A$1:$L$16</definedName>
    <definedName name="_xlnm.Print_Area" localSheetId="1">農業原価!$A$1:$L$37</definedName>
    <definedName name="_xlnm.Print_Area" localSheetId="3">販売計画!$A$1:$L$46</definedName>
    <definedName name="_xlnm.Print_Area" localSheetId="0">付加価値額計画!$A$1:$N$39</definedName>
    <definedName name="管轄局">[1]Sheet1!$B$3:$B$11</definedName>
    <definedName name="政策目的">[1]Sheet1!$G$3:$G$5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" l="1"/>
  <c r="H14" i="3"/>
  <c r="J14" i="3"/>
  <c r="J32" i="3" l="1"/>
  <c r="J31" i="3"/>
  <c r="J30" i="3"/>
  <c r="J29" i="3"/>
  <c r="J28" i="3"/>
  <c r="J27" i="3"/>
  <c r="J26" i="3"/>
  <c r="J25" i="3"/>
  <c r="J24" i="3"/>
  <c r="J23" i="3"/>
  <c r="J22" i="3"/>
  <c r="J21" i="3"/>
  <c r="I32" i="3"/>
  <c r="I31" i="3"/>
  <c r="I30" i="3"/>
  <c r="I29" i="3"/>
  <c r="I28" i="3"/>
  <c r="I27" i="3"/>
  <c r="I26" i="3"/>
  <c r="I25" i="3"/>
  <c r="I24" i="3"/>
  <c r="I23" i="3"/>
  <c r="I22" i="3"/>
  <c r="I21" i="3"/>
  <c r="H32" i="3"/>
  <c r="H31" i="3"/>
  <c r="H30" i="3"/>
  <c r="H29" i="3"/>
  <c r="H28" i="3"/>
  <c r="H27" i="3"/>
  <c r="H26" i="3"/>
  <c r="H25" i="3"/>
  <c r="H24" i="3"/>
  <c r="H23" i="3"/>
  <c r="H22" i="3"/>
  <c r="H21" i="3"/>
  <c r="J11" i="3"/>
  <c r="J12" i="3"/>
  <c r="J13" i="3"/>
  <c r="I11" i="3"/>
  <c r="I12" i="3"/>
  <c r="I13" i="3"/>
  <c r="H11" i="3"/>
  <c r="H12" i="3"/>
  <c r="H13" i="3"/>
  <c r="J10" i="3"/>
  <c r="I10" i="3"/>
  <c r="G13" i="7" l="1"/>
  <c r="G14" i="3"/>
  <c r="I13" i="2" l="1"/>
  <c r="I10" i="2" s="1"/>
  <c r="J45" i="6" l="1"/>
  <c r="H45" i="6"/>
  <c r="I22" i="4" s="1"/>
  <c r="F45" i="6"/>
  <c r="D45" i="6"/>
  <c r="H10" i="3" l="1"/>
  <c r="J22" i="4"/>
  <c r="H22" i="4"/>
  <c r="J23" i="6"/>
  <c r="J25" i="6" s="1"/>
  <c r="H23" i="6"/>
  <c r="H25" i="6" s="1"/>
  <c r="F23" i="6"/>
  <c r="F25" i="6" s="1"/>
  <c r="D23" i="6"/>
  <c r="D25" i="6" s="1"/>
  <c r="J18" i="6"/>
  <c r="J20" i="6" s="1"/>
  <c r="H18" i="6"/>
  <c r="H20" i="6" s="1"/>
  <c r="F18" i="6"/>
  <c r="F20" i="6" s="1"/>
  <c r="D18" i="6"/>
  <c r="D20" i="6" s="1"/>
  <c r="J13" i="6"/>
  <c r="J15" i="6" s="1"/>
  <c r="H13" i="6"/>
  <c r="H15" i="6" s="1"/>
  <c r="F13" i="6"/>
  <c r="F15" i="6" s="1"/>
  <c r="D13" i="6"/>
  <c r="D15" i="6" s="1"/>
  <c r="D8" i="6"/>
  <c r="D10" i="6" s="1"/>
  <c r="F8" i="6"/>
  <c r="F10" i="6" s="1"/>
  <c r="H13" i="7"/>
  <c r="J13" i="2" s="1"/>
  <c r="I13" i="7"/>
  <c r="K13" i="2" s="1"/>
  <c r="J13" i="7"/>
  <c r="L13" i="2" s="1"/>
  <c r="F26" i="6" l="1"/>
  <c r="D26" i="6"/>
  <c r="J8" i="6"/>
  <c r="H35" i="3" l="1"/>
  <c r="I35" i="3"/>
  <c r="J35" i="3"/>
  <c r="I34" i="3"/>
  <c r="J34" i="3"/>
  <c r="H34" i="3"/>
  <c r="J24" i="2"/>
  <c r="K24" i="2"/>
  <c r="L24" i="2"/>
  <c r="K23" i="2"/>
  <c r="L23" i="2"/>
  <c r="J23" i="2"/>
  <c r="G29" i="4" l="1"/>
  <c r="I32" i="2" s="1"/>
  <c r="D29" i="6" l="1"/>
  <c r="F29" i="6"/>
  <c r="H29" i="6"/>
  <c r="J29" i="6"/>
  <c r="L29" i="6"/>
  <c r="D32" i="6"/>
  <c r="F32" i="6"/>
  <c r="H32" i="6"/>
  <c r="J32" i="6"/>
  <c r="D35" i="6"/>
  <c r="F35" i="6"/>
  <c r="H35" i="6"/>
  <c r="J35" i="6"/>
  <c r="D38" i="6"/>
  <c r="F38" i="6"/>
  <c r="H38" i="6"/>
  <c r="J38" i="6"/>
  <c r="D39" i="6" l="1"/>
  <c r="D43" i="6" s="1"/>
  <c r="H39" i="6"/>
  <c r="J39" i="6"/>
  <c r="I24" i="4"/>
  <c r="I11" i="4"/>
  <c r="J16" i="4"/>
  <c r="I17" i="4"/>
  <c r="J17" i="4"/>
  <c r="J12" i="4"/>
  <c r="J18" i="4"/>
  <c r="I9" i="4"/>
  <c r="J26" i="4"/>
  <c r="I27" i="4"/>
  <c r="I20" i="4"/>
  <c r="I28" i="4"/>
  <c r="I16" i="4"/>
  <c r="J24" i="4"/>
  <c r="J11" i="4"/>
  <c r="I12" i="4"/>
  <c r="J25" i="4"/>
  <c r="I18" i="4"/>
  <c r="I26" i="4"/>
  <c r="J9" i="4"/>
  <c r="I19" i="4"/>
  <c r="J19" i="4"/>
  <c r="I14" i="4"/>
  <c r="J20" i="4"/>
  <c r="J15" i="4"/>
  <c r="J21" i="4"/>
  <c r="I25" i="4"/>
  <c r="I13" i="4"/>
  <c r="J13" i="4"/>
  <c r="J14" i="4"/>
  <c r="J28" i="4"/>
  <c r="J27" i="4"/>
  <c r="I15" i="4"/>
  <c r="I21" i="4"/>
  <c r="I10" i="4"/>
  <c r="J10" i="4"/>
  <c r="I23" i="4"/>
  <c r="J23" i="4"/>
  <c r="F39" i="6"/>
  <c r="F43" i="6" s="1"/>
  <c r="H8" i="6" l="1"/>
  <c r="H10" i="6" l="1"/>
  <c r="H26" i="6" s="1"/>
  <c r="J10" i="6"/>
  <c r="J26" i="6" s="1"/>
  <c r="J42" i="6"/>
  <c r="H42" i="6"/>
  <c r="F42" i="6"/>
  <c r="D42" i="6"/>
  <c r="J29" i="4"/>
  <c r="L32" i="2" s="1"/>
  <c r="I29" i="4"/>
  <c r="K32" i="2" s="1"/>
  <c r="H29" i="4"/>
  <c r="J32" i="2" s="1"/>
  <c r="G8" i="4"/>
  <c r="I25" i="2" s="1"/>
  <c r="J33" i="3"/>
  <c r="I33" i="3"/>
  <c r="H33" i="3"/>
  <c r="G33" i="3"/>
  <c r="J20" i="3"/>
  <c r="L31" i="2" s="1"/>
  <c r="I20" i="3"/>
  <c r="K31" i="2" s="1"/>
  <c r="G20" i="3"/>
  <c r="H20" i="3"/>
  <c r="J31" i="2" s="1"/>
  <c r="A8" i="2"/>
  <c r="I31" i="2" l="1"/>
  <c r="G9" i="3"/>
  <c r="G8" i="3" s="1"/>
  <c r="H24" i="4"/>
  <c r="H21" i="4"/>
  <c r="H9" i="4"/>
  <c r="H13" i="4"/>
  <c r="H23" i="4"/>
  <c r="H12" i="4"/>
  <c r="H17" i="4"/>
  <c r="H16" i="4"/>
  <c r="H19" i="4"/>
  <c r="H11" i="4"/>
  <c r="H15" i="4"/>
  <c r="H14" i="4"/>
  <c r="H10" i="4"/>
  <c r="H26" i="4"/>
  <c r="H18" i="4"/>
  <c r="H27" i="4"/>
  <c r="H25" i="4"/>
  <c r="H20" i="4"/>
  <c r="H28" i="4"/>
  <c r="J9" i="3"/>
  <c r="J8" i="3" s="1"/>
  <c r="I9" i="3"/>
  <c r="I8" i="3" s="1"/>
  <c r="K30" i="2"/>
  <c r="I22" i="2"/>
  <c r="I20" i="2" s="1"/>
  <c r="L30" i="2"/>
  <c r="J30" i="2"/>
  <c r="H9" i="3"/>
  <c r="H8" i="3" s="1"/>
  <c r="H8" i="4" l="1"/>
  <c r="K22" i="2"/>
  <c r="L22" i="2"/>
  <c r="J22" i="2"/>
  <c r="I30" i="2"/>
  <c r="I8" i="2" s="1"/>
  <c r="I8" i="4"/>
  <c r="J43" i="6" l="1"/>
  <c r="L11" i="2" s="1"/>
  <c r="H43" i="6"/>
  <c r="K11" i="2" s="1"/>
  <c r="J25" i="2"/>
  <c r="J20" i="2" s="1"/>
  <c r="K25" i="2"/>
  <c r="K20" i="2" s="1"/>
  <c r="J8" i="4"/>
  <c r="L25" i="2" s="1"/>
  <c r="L20" i="2" s="1"/>
  <c r="J11" i="2" l="1"/>
  <c r="I6" i="7"/>
  <c r="K10" i="2"/>
  <c r="H6" i="7"/>
  <c r="J10" i="2" s="1"/>
  <c r="J6" i="7"/>
  <c r="L10" i="2" s="1"/>
  <c r="L8" i="2" l="1"/>
  <c r="M8" i="2" s="1"/>
  <c r="J8" i="2"/>
  <c r="K8" i="2"/>
</calcChain>
</file>

<file path=xl/comments1.xml><?xml version="1.0" encoding="utf-8"?>
<comments xmlns="http://schemas.openxmlformats.org/spreadsheetml/2006/main">
  <authors>
    <author>東海農政局</author>
  </authors>
  <commentList>
    <comment ref="L4" authorId="0" shapeId="0">
      <text>
        <r>
          <rPr>
            <sz val="9"/>
            <rFont val="ＭＳ Ｐゴシック"/>
            <family val="3"/>
            <charset val="128"/>
          </rPr>
          <t>生産規模、単収、販売単価等の根拠を記載する。
必要に応じて参考資料を添付する。</t>
        </r>
      </text>
    </comment>
  </commentList>
</comments>
</file>

<file path=xl/sharedStrings.xml><?xml version="1.0" encoding="utf-8"?>
<sst xmlns="http://schemas.openxmlformats.org/spreadsheetml/2006/main" count="366" uniqueCount="132">
  <si>
    <t>付加価値額の拡大計画</t>
    <rPh sb="0" eb="2">
      <t>フカ</t>
    </rPh>
    <rPh sb="2" eb="5">
      <t>カチガク</t>
    </rPh>
    <rPh sb="6" eb="8">
      <t>カクダイ</t>
    </rPh>
    <rPh sb="8" eb="10">
      <t>ケイカク</t>
    </rPh>
    <phoneticPr fontId="5"/>
  </si>
  <si>
    <t>整備内容</t>
    <rPh sb="0" eb="2">
      <t>セイビ</t>
    </rPh>
    <rPh sb="2" eb="4">
      <t>ナイヨウ</t>
    </rPh>
    <phoneticPr fontId="5"/>
  </si>
  <si>
    <t>対象作物名</t>
    <rPh sb="0" eb="2">
      <t>タイショウ</t>
    </rPh>
    <rPh sb="2" eb="4">
      <t>サクモツ</t>
    </rPh>
    <rPh sb="4" eb="5">
      <t>メイ</t>
    </rPh>
    <phoneticPr fontId="5"/>
  </si>
  <si>
    <t>１年度目</t>
    <rPh sb="1" eb="3">
      <t>ネンド</t>
    </rPh>
    <rPh sb="3" eb="4">
      <t>メ</t>
    </rPh>
    <phoneticPr fontId="5"/>
  </si>
  <si>
    <t>２年度目</t>
    <rPh sb="1" eb="3">
      <t>ネンド</t>
    </rPh>
    <rPh sb="3" eb="4">
      <t>メ</t>
    </rPh>
    <phoneticPr fontId="5"/>
  </si>
  <si>
    <t>目標年度</t>
    <rPh sb="0" eb="2">
      <t>モクヒョウ</t>
    </rPh>
    <rPh sb="2" eb="4">
      <t>ネンド</t>
    </rPh>
    <phoneticPr fontId="5"/>
  </si>
  <si>
    <t>拡大率</t>
    <rPh sb="0" eb="2">
      <t>カクダイ</t>
    </rPh>
    <rPh sb="2" eb="3">
      <t>リツ</t>
    </rPh>
    <phoneticPr fontId="5"/>
  </si>
  <si>
    <t>（％）</t>
  </si>
  <si>
    <t>（A）</t>
  </si>
  <si>
    <t>（B）</t>
  </si>
  <si>
    <t>（C）</t>
  </si>
  <si>
    <t>（D）</t>
  </si>
  <si>
    <t>（D-A)/（A）*100</t>
  </si>
  <si>
    <t xml:space="preserve">②－③＋④ </t>
  </si>
  <si>
    <t>②収入総額（円）</t>
    <rPh sb="1" eb="3">
      <t>シュウニュウ</t>
    </rPh>
    <rPh sb="3" eb="5">
      <t>ソウガク</t>
    </rPh>
    <rPh sb="6" eb="7">
      <t>エン</t>
    </rPh>
    <phoneticPr fontId="5"/>
  </si>
  <si>
    <t>③費用総額（円）</t>
    <rPh sb="1" eb="3">
      <t>ヒヨウ</t>
    </rPh>
    <rPh sb="3" eb="5">
      <t>ソウガク</t>
    </rPh>
    <rPh sb="6" eb="7">
      <t>エン</t>
    </rPh>
    <phoneticPr fontId="5"/>
  </si>
  <si>
    <t>④人件費</t>
    <rPh sb="1" eb="4">
      <t>ジンケンヒ</t>
    </rPh>
    <phoneticPr fontId="5"/>
  </si>
  <si>
    <t>就業者数（人）</t>
    <rPh sb="0" eb="3">
      <t>シュウギョウシャ</t>
    </rPh>
    <rPh sb="3" eb="4">
      <t>スウ</t>
    </rPh>
    <rPh sb="5" eb="6">
      <t>ヒト</t>
    </rPh>
    <phoneticPr fontId="5"/>
  </si>
  <si>
    <t>※就業者1人当たりで目標設定しない場合は空欄</t>
    <rPh sb="1" eb="4">
      <t>シュウギョウシャ</t>
    </rPh>
    <rPh sb="5" eb="6">
      <t>ヒト</t>
    </rPh>
    <rPh sb="6" eb="7">
      <t>ア</t>
    </rPh>
    <phoneticPr fontId="5"/>
  </si>
  <si>
    <t>　　 　常時従事者でない者は、従事日数で人数換算。（240日・人/名）</t>
    <rPh sb="12" eb="13">
      <t>モノ</t>
    </rPh>
    <rPh sb="29" eb="30">
      <t>ニチ</t>
    </rPh>
    <rPh sb="31" eb="32">
      <t>ヒト</t>
    </rPh>
    <rPh sb="33" eb="34">
      <t>メイ</t>
    </rPh>
    <phoneticPr fontId="5"/>
  </si>
  <si>
    <t>材料費</t>
    <rPh sb="0" eb="3">
      <t>ザイリョウヒ</t>
    </rPh>
    <phoneticPr fontId="4"/>
  </si>
  <si>
    <t>労務費</t>
    <rPh sb="0" eb="3">
      <t>ロウムヒ</t>
    </rPh>
    <phoneticPr fontId="4"/>
  </si>
  <si>
    <t>製造経費</t>
    <rPh sb="0" eb="2">
      <t>セイゾウ</t>
    </rPh>
    <rPh sb="2" eb="4">
      <t>ケイヒ</t>
    </rPh>
    <phoneticPr fontId="4"/>
  </si>
  <si>
    <t>当期総製造費用</t>
    <rPh sb="0" eb="2">
      <t>トウキ</t>
    </rPh>
    <rPh sb="2" eb="3">
      <t>ソウ</t>
    </rPh>
    <rPh sb="3" eb="5">
      <t>セイゾウ</t>
    </rPh>
    <rPh sb="5" eb="7">
      <t>ヒヨウ</t>
    </rPh>
    <phoneticPr fontId="5"/>
  </si>
  <si>
    <t>販売費・一般管理費</t>
    <rPh sb="0" eb="3">
      <t>ハンバイヒ</t>
    </rPh>
    <rPh sb="4" eb="6">
      <t>イッパン</t>
    </rPh>
    <rPh sb="6" eb="9">
      <t>カンリヒ</t>
    </rPh>
    <phoneticPr fontId="4"/>
  </si>
  <si>
    <t>営業外収益</t>
    <rPh sb="0" eb="3">
      <t>エイギョウガイ</t>
    </rPh>
    <rPh sb="3" eb="5">
      <t>シュウエキ</t>
    </rPh>
    <phoneticPr fontId="4"/>
  </si>
  <si>
    <t>営業収益</t>
    <rPh sb="0" eb="2">
      <t>エイギョウ</t>
    </rPh>
    <rPh sb="2" eb="4">
      <t>シュウエキ</t>
    </rPh>
    <phoneticPr fontId="5"/>
  </si>
  <si>
    <t>農産物売上</t>
    <rPh sb="0" eb="3">
      <t>ノウサンブツ</t>
    </rPh>
    <rPh sb="3" eb="5">
      <t>ウリアゲ</t>
    </rPh>
    <phoneticPr fontId="4"/>
  </si>
  <si>
    <t>作業受託収入</t>
    <rPh sb="0" eb="2">
      <t>サギョウ</t>
    </rPh>
    <rPh sb="2" eb="4">
      <t>ジュタク</t>
    </rPh>
    <rPh sb="4" eb="6">
      <t>シュウニュウ</t>
    </rPh>
    <phoneticPr fontId="4"/>
  </si>
  <si>
    <t>価格補填収入</t>
    <rPh sb="0" eb="2">
      <t>カカク</t>
    </rPh>
    <rPh sb="2" eb="4">
      <t>ホテン</t>
    </rPh>
    <rPh sb="4" eb="6">
      <t>シュウニュウ</t>
    </rPh>
    <phoneticPr fontId="4"/>
  </si>
  <si>
    <t>受取利息</t>
    <rPh sb="0" eb="1">
      <t>ウ</t>
    </rPh>
    <rPh sb="1" eb="2">
      <t>ト</t>
    </rPh>
    <rPh sb="2" eb="4">
      <t>リソク</t>
    </rPh>
    <phoneticPr fontId="4"/>
  </si>
  <si>
    <t>特別利益</t>
    <rPh sb="0" eb="2">
      <t>トクベツ</t>
    </rPh>
    <rPh sb="2" eb="4">
      <t>リエキ</t>
    </rPh>
    <phoneticPr fontId="4"/>
  </si>
  <si>
    <t>備　考
（算出根拠を記入）</t>
    <rPh sb="0" eb="1">
      <t>ソナエ</t>
    </rPh>
    <rPh sb="2" eb="3">
      <t>コウ</t>
    </rPh>
    <rPh sb="5" eb="7">
      <t>サンシュツ</t>
    </rPh>
    <rPh sb="7" eb="9">
      <t>コンキョ</t>
    </rPh>
    <rPh sb="10" eb="12">
      <t>キニュウ</t>
    </rPh>
    <phoneticPr fontId="5"/>
  </si>
  <si>
    <t>営業外費用</t>
    <rPh sb="0" eb="2">
      <t>エイギョウ</t>
    </rPh>
    <rPh sb="2" eb="3">
      <t>ガイ</t>
    </rPh>
    <rPh sb="3" eb="5">
      <t>ヒヨウ</t>
    </rPh>
    <phoneticPr fontId="4"/>
  </si>
  <si>
    <t>営業費用</t>
    <rPh sb="0" eb="2">
      <t>エイギョウ</t>
    </rPh>
    <rPh sb="2" eb="4">
      <t>ヒヨウ</t>
    </rPh>
    <phoneticPr fontId="4"/>
  </si>
  <si>
    <t>特別損失</t>
    <rPh sb="0" eb="2">
      <t>トクベツ</t>
    </rPh>
    <rPh sb="2" eb="4">
      <t>ソンシツ</t>
    </rPh>
    <phoneticPr fontId="4"/>
  </si>
  <si>
    <t>支払利息</t>
    <rPh sb="0" eb="2">
      <t>シハラ</t>
    </rPh>
    <rPh sb="2" eb="4">
      <t>リソク</t>
    </rPh>
    <phoneticPr fontId="4"/>
  </si>
  <si>
    <t>基盤強化準備金繰入</t>
    <rPh sb="0" eb="2">
      <t>キバン</t>
    </rPh>
    <rPh sb="2" eb="4">
      <t>キョウカ</t>
    </rPh>
    <rPh sb="4" eb="7">
      <t>ジュンビキン</t>
    </rPh>
    <rPh sb="7" eb="8">
      <t>ク</t>
    </rPh>
    <rPh sb="8" eb="9">
      <t>イ</t>
    </rPh>
    <phoneticPr fontId="4"/>
  </si>
  <si>
    <t>受取配当金</t>
    <rPh sb="0" eb="2">
      <t>ウケトリ</t>
    </rPh>
    <rPh sb="2" eb="4">
      <t>ハイトウ</t>
    </rPh>
    <rPh sb="4" eb="5">
      <t>キン</t>
    </rPh>
    <phoneticPr fontId="4"/>
  </si>
  <si>
    <t>雑収入</t>
    <rPh sb="0" eb="1">
      <t>ザツ</t>
    </rPh>
    <rPh sb="1" eb="3">
      <t>シュウニュウ</t>
    </rPh>
    <phoneticPr fontId="4"/>
  </si>
  <si>
    <t>基盤強化準備金戻入益</t>
    <rPh sb="0" eb="2">
      <t>キバン</t>
    </rPh>
    <rPh sb="2" eb="4">
      <t>キョウカ</t>
    </rPh>
    <rPh sb="4" eb="7">
      <t>ジュンビキン</t>
    </rPh>
    <rPh sb="7" eb="9">
      <t>レイニュウ</t>
    </rPh>
    <rPh sb="9" eb="10">
      <t>エキ</t>
    </rPh>
    <phoneticPr fontId="4"/>
  </si>
  <si>
    <t>固定資産圧縮損</t>
    <rPh sb="0" eb="4">
      <t>コテイシサン</t>
    </rPh>
    <rPh sb="4" eb="7">
      <t>アッシュクソン</t>
    </rPh>
    <phoneticPr fontId="4"/>
  </si>
  <si>
    <t>期首棚卸高</t>
    <rPh sb="0" eb="2">
      <t>キシュ</t>
    </rPh>
    <rPh sb="2" eb="4">
      <t>タナオロ</t>
    </rPh>
    <rPh sb="4" eb="5">
      <t>ダカ</t>
    </rPh>
    <phoneticPr fontId="4"/>
  </si>
  <si>
    <t>期末棚卸高</t>
    <rPh sb="0" eb="2">
      <t>キマツ</t>
    </rPh>
    <rPh sb="2" eb="4">
      <t>タナオロ</t>
    </rPh>
    <rPh sb="4" eb="5">
      <t>ダカ</t>
    </rPh>
    <phoneticPr fontId="4"/>
  </si>
  <si>
    <t>当期農業原価</t>
    <rPh sb="0" eb="2">
      <t>トウキ</t>
    </rPh>
    <rPh sb="2" eb="4">
      <t>ノウギョウ</t>
    </rPh>
    <rPh sb="4" eb="6">
      <t>ゲンカ</t>
    </rPh>
    <phoneticPr fontId="5"/>
  </si>
  <si>
    <t>期首仕掛品棚卸高</t>
    <rPh sb="0" eb="2">
      <t>キシュ</t>
    </rPh>
    <rPh sb="2" eb="5">
      <t>シカカリヒン</t>
    </rPh>
    <rPh sb="5" eb="7">
      <t>タナオロ</t>
    </rPh>
    <rPh sb="7" eb="8">
      <t>タカ</t>
    </rPh>
    <phoneticPr fontId="5"/>
  </si>
  <si>
    <t>期末仕掛品棚卸高</t>
    <rPh sb="0" eb="2">
      <t>キマツ</t>
    </rPh>
    <rPh sb="2" eb="5">
      <t>シカカリヒン</t>
    </rPh>
    <rPh sb="5" eb="7">
      <t>タナオロ</t>
    </rPh>
    <rPh sb="7" eb="8">
      <t>タカ</t>
    </rPh>
    <phoneticPr fontId="5"/>
  </si>
  <si>
    <t>当期農業原価計算</t>
    <rPh sb="0" eb="2">
      <t>トウキ</t>
    </rPh>
    <rPh sb="2" eb="4">
      <t>ノウギョウ</t>
    </rPh>
    <rPh sb="4" eb="6">
      <t>ゲンカ</t>
    </rPh>
    <rPh sb="6" eb="8">
      <t>ケイサン</t>
    </rPh>
    <phoneticPr fontId="5"/>
  </si>
  <si>
    <t>販売費及び一般管理費計算</t>
    <rPh sb="0" eb="3">
      <t>ハンバイヒ</t>
    </rPh>
    <rPh sb="3" eb="4">
      <t>オヨ</t>
    </rPh>
    <rPh sb="5" eb="7">
      <t>イッパン</t>
    </rPh>
    <rPh sb="7" eb="10">
      <t>カンリヒ</t>
    </rPh>
    <rPh sb="10" eb="12">
      <t>ケイサン</t>
    </rPh>
    <phoneticPr fontId="5"/>
  </si>
  <si>
    <t>【農産物生産・販売の部】</t>
    <rPh sb="1" eb="4">
      <t>ノウサンブツ</t>
    </rPh>
    <rPh sb="4" eb="6">
      <t>セイサン</t>
    </rPh>
    <rPh sb="7" eb="9">
      <t>ハンバイ</t>
    </rPh>
    <rPh sb="10" eb="11">
      <t>ブ</t>
    </rPh>
    <phoneticPr fontId="5"/>
  </si>
  <si>
    <t>作物名</t>
    <rPh sb="0" eb="2">
      <t>サクモツ</t>
    </rPh>
    <rPh sb="2" eb="3">
      <t>メイ</t>
    </rPh>
    <phoneticPr fontId="5"/>
  </si>
  <si>
    <t>区　分</t>
    <rPh sb="0" eb="1">
      <t>ク</t>
    </rPh>
    <rPh sb="2" eb="3">
      <t>ブン</t>
    </rPh>
    <phoneticPr fontId="5"/>
  </si>
  <si>
    <t>根拠</t>
    <rPh sb="0" eb="2">
      <t>コンキョ</t>
    </rPh>
    <phoneticPr fontId="5"/>
  </si>
  <si>
    <t>生産規模</t>
    <rPh sb="0" eb="2">
      <t>セイサン</t>
    </rPh>
    <rPh sb="2" eb="4">
      <t>キボ</t>
    </rPh>
    <phoneticPr fontId="5"/>
  </si>
  <si>
    <t>単収</t>
    <rPh sb="0" eb="1">
      <t>タン</t>
    </rPh>
    <rPh sb="1" eb="2">
      <t>シュウ</t>
    </rPh>
    <phoneticPr fontId="5"/>
  </si>
  <si>
    <t>kg/10a</t>
  </si>
  <si>
    <t>生産量</t>
    <rPh sb="0" eb="2">
      <t>セイサン</t>
    </rPh>
    <rPh sb="2" eb="3">
      <t>リョウ</t>
    </rPh>
    <phoneticPr fontId="5"/>
  </si>
  <si>
    <t>kg</t>
  </si>
  <si>
    <t>販売単価</t>
    <rPh sb="0" eb="2">
      <t>ハンバイ</t>
    </rPh>
    <rPh sb="2" eb="4">
      <t>タンカ</t>
    </rPh>
    <phoneticPr fontId="5"/>
  </si>
  <si>
    <t>④</t>
  </si>
  <si>
    <t>円/kg</t>
    <rPh sb="0" eb="1">
      <t>エン</t>
    </rPh>
    <phoneticPr fontId="5"/>
  </si>
  <si>
    <t>販売額</t>
    <rPh sb="0" eb="2">
      <t>ハンバイ</t>
    </rPh>
    <rPh sb="2" eb="3">
      <t>ガク</t>
    </rPh>
    <phoneticPr fontId="5"/>
  </si>
  <si>
    <t>③×④</t>
  </si>
  <si>
    <t>円</t>
    <rPh sb="0" eb="1">
      <t>エン</t>
    </rPh>
    <phoneticPr fontId="5"/>
  </si>
  <si>
    <t>①</t>
  </si>
  <si>
    <t>②</t>
  </si>
  <si>
    <t>①</t>
  </si>
  <si>
    <t>ａ</t>
  </si>
  <si>
    <t>②</t>
  </si>
  <si>
    <t>①×②=③</t>
  </si>
  <si>
    <t>販売金額　計</t>
    <rPh sb="0" eb="2">
      <t>ハンバイ</t>
    </rPh>
    <rPh sb="2" eb="3">
      <t>キン</t>
    </rPh>
    <rPh sb="3" eb="4">
      <t>ガク</t>
    </rPh>
    <rPh sb="5" eb="6">
      <t>ケイ</t>
    </rPh>
    <phoneticPr fontId="5"/>
  </si>
  <si>
    <t>【農産物加工品製造・販売の部】</t>
    <rPh sb="1" eb="4">
      <t>ノウサンブツ</t>
    </rPh>
    <rPh sb="4" eb="7">
      <t>カコウヒン</t>
    </rPh>
    <rPh sb="7" eb="9">
      <t>セイゾウ</t>
    </rPh>
    <rPh sb="10" eb="12">
      <t>ハンバイ</t>
    </rPh>
    <rPh sb="13" eb="14">
      <t>ブ</t>
    </rPh>
    <phoneticPr fontId="5"/>
  </si>
  <si>
    <t>製品名</t>
    <rPh sb="0" eb="3">
      <t>セイヒンメイ</t>
    </rPh>
    <phoneticPr fontId="5"/>
  </si>
  <si>
    <t>製造量</t>
    <rPh sb="0" eb="2">
      <t>セイゾウ</t>
    </rPh>
    <rPh sb="2" eb="3">
      <t>リョウ</t>
    </rPh>
    <phoneticPr fontId="5"/>
  </si>
  <si>
    <t>kg</t>
  </si>
  <si>
    <t>①×②</t>
  </si>
  <si>
    <t>⑥</t>
  </si>
  <si>
    <t>【販売金額　総計】</t>
    <rPh sb="1" eb="3">
      <t>ハンバイ</t>
    </rPh>
    <rPh sb="3" eb="4">
      <t>キン</t>
    </rPh>
    <rPh sb="4" eb="5">
      <t>ガク</t>
    </rPh>
    <rPh sb="6" eb="8">
      <t>ソウケイ</t>
    </rPh>
    <phoneticPr fontId="5"/>
  </si>
  <si>
    <t>ａ</t>
  </si>
  <si>
    <t>②</t>
  </si>
  <si>
    <t>④</t>
  </si>
  <si>
    <t>ａ</t>
  </si>
  <si>
    <t>kg/10a</t>
  </si>
  <si>
    <t>kg</t>
  </si>
  <si>
    <t>円/kg</t>
  </si>
  <si>
    <t>円</t>
  </si>
  <si>
    <t>⑤</t>
  </si>
  <si>
    <t>①×②</t>
  </si>
  <si>
    <t>⑤＋⑥</t>
  </si>
  <si>
    <t>雑収入明細</t>
    <rPh sb="0" eb="1">
      <t>ザツ</t>
    </rPh>
    <rPh sb="1" eb="3">
      <t>シュウニュウ</t>
    </rPh>
    <rPh sb="3" eb="5">
      <t>メイサイ</t>
    </rPh>
    <phoneticPr fontId="5"/>
  </si>
  <si>
    <t>備　考
（増減理由を記入）</t>
    <rPh sb="0" eb="1">
      <t>ソナエ</t>
    </rPh>
    <rPh sb="2" eb="3">
      <t>コウ</t>
    </rPh>
    <rPh sb="5" eb="7">
      <t>ゾウゲン</t>
    </rPh>
    <rPh sb="7" eb="9">
      <t>リユウ</t>
    </rPh>
    <rPh sb="10" eb="12">
      <t>キニュウ</t>
    </rPh>
    <phoneticPr fontId="5"/>
  </si>
  <si>
    <t>雑　収　入</t>
    <rPh sb="0" eb="1">
      <t>ザツ</t>
    </rPh>
    <rPh sb="2" eb="3">
      <t>オサム</t>
    </rPh>
    <rPh sb="4" eb="5">
      <t>ニュウ</t>
    </rPh>
    <phoneticPr fontId="5"/>
  </si>
  <si>
    <t>経営安定対策交付金</t>
    <rPh sb="0" eb="2">
      <t>ケイエイ</t>
    </rPh>
    <rPh sb="2" eb="4">
      <t>アンテイ</t>
    </rPh>
    <rPh sb="4" eb="6">
      <t>タイサク</t>
    </rPh>
    <rPh sb="6" eb="9">
      <t>コウフキン</t>
    </rPh>
    <phoneticPr fontId="5"/>
  </si>
  <si>
    <t>水田活用の直接支払交付金</t>
    <rPh sb="5" eb="7">
      <t>チョクセツ</t>
    </rPh>
    <rPh sb="7" eb="9">
      <t>シハラ</t>
    </rPh>
    <phoneticPr fontId="5"/>
  </si>
  <si>
    <t>③</t>
  </si>
  <si>
    <t>※１　農業に関係する補助金等の収入を記入。（H30より米直接支払交付金廃止）</t>
    <rPh sb="15" eb="17">
      <t>シュウニュウ</t>
    </rPh>
    <phoneticPr fontId="5"/>
  </si>
  <si>
    <t>労務費合計（当期農業原価より）</t>
    <rPh sb="0" eb="3">
      <t>ロウムヒ</t>
    </rPh>
    <rPh sb="3" eb="5">
      <t>ゴウケイ</t>
    </rPh>
    <rPh sb="6" eb="8">
      <t>トウキ</t>
    </rPh>
    <rPh sb="8" eb="10">
      <t>ノウギョウ</t>
    </rPh>
    <rPh sb="10" eb="12">
      <t>ゲンカ</t>
    </rPh>
    <phoneticPr fontId="4"/>
  </si>
  <si>
    <t>役員報酬等（販売費・一般管理費より）</t>
    <rPh sb="0" eb="2">
      <t>ヤクイン</t>
    </rPh>
    <rPh sb="2" eb="4">
      <t>ホウシュウ</t>
    </rPh>
    <rPh sb="4" eb="5">
      <t>トウ</t>
    </rPh>
    <rPh sb="6" eb="9">
      <t>ハンバイヒ</t>
    </rPh>
    <rPh sb="10" eb="12">
      <t>イッパン</t>
    </rPh>
    <rPh sb="12" eb="15">
      <t>カンリヒ</t>
    </rPh>
    <phoneticPr fontId="4"/>
  </si>
  <si>
    <t>従事分量配当（農事組合法人（剰余金処分より））</t>
    <rPh sb="7" eb="9">
      <t>ノウジ</t>
    </rPh>
    <rPh sb="9" eb="11">
      <t>クミアイ</t>
    </rPh>
    <rPh sb="11" eb="13">
      <t>ホウジン</t>
    </rPh>
    <rPh sb="14" eb="17">
      <t>ジョウヨキン</t>
    </rPh>
    <rPh sb="17" eb="19">
      <t>ショブン</t>
    </rPh>
    <phoneticPr fontId="4"/>
  </si>
  <si>
    <t>付加価値額に算入しない</t>
    <rPh sb="0" eb="2">
      <t>フカ</t>
    </rPh>
    <rPh sb="2" eb="5">
      <t>カチガク</t>
    </rPh>
    <rPh sb="6" eb="8">
      <t>サンニュウ</t>
    </rPh>
    <phoneticPr fontId="4"/>
  </si>
  <si>
    <t>※１　現状値は青色申告決算書や決算書の損益計算書から記入。</t>
    <rPh sb="3" eb="5">
      <t>ゲンジョウ</t>
    </rPh>
    <rPh sb="5" eb="6">
      <t>チ</t>
    </rPh>
    <rPh sb="7" eb="9">
      <t>アオイロ</t>
    </rPh>
    <rPh sb="9" eb="11">
      <t>シンコク</t>
    </rPh>
    <rPh sb="11" eb="14">
      <t>ケッサンショ</t>
    </rPh>
    <rPh sb="15" eb="18">
      <t>ケッサンショ</t>
    </rPh>
    <rPh sb="19" eb="21">
      <t>ソンエキ</t>
    </rPh>
    <rPh sb="21" eb="24">
      <t>ケイサンショ</t>
    </rPh>
    <rPh sb="26" eb="28">
      <t>キニュウ</t>
    </rPh>
    <phoneticPr fontId="5"/>
  </si>
  <si>
    <t>※１　現状値は、青色申告決算書や決算書の損益計算書から記入。</t>
    <rPh sb="3" eb="5">
      <t>ゲンジョウ</t>
    </rPh>
    <rPh sb="5" eb="6">
      <t>チ</t>
    </rPh>
    <rPh sb="8" eb="10">
      <t>アオイロ</t>
    </rPh>
    <rPh sb="10" eb="12">
      <t>シンコク</t>
    </rPh>
    <rPh sb="12" eb="15">
      <t>ケッサンショ</t>
    </rPh>
    <rPh sb="16" eb="19">
      <t>ケッサンショ</t>
    </rPh>
    <rPh sb="20" eb="22">
      <t>ソンエキ</t>
    </rPh>
    <rPh sb="22" eb="25">
      <t>ケイサンショ</t>
    </rPh>
    <rPh sb="27" eb="29">
      <t>キニュウ</t>
    </rPh>
    <phoneticPr fontId="5"/>
  </si>
  <si>
    <t>※３　就業者数は、役員、構成員、従事分量配当を受けている者も含む。</t>
    <rPh sb="3" eb="6">
      <t>シュウギョウシャ</t>
    </rPh>
    <rPh sb="6" eb="7">
      <t>スウ</t>
    </rPh>
    <phoneticPr fontId="5"/>
  </si>
  <si>
    <t>※２　人件費には、給与、雑給、賞与、法定福利費、福利厚生費が含まれます。</t>
    <rPh sb="3" eb="6">
      <t>ジンケンヒ</t>
    </rPh>
    <rPh sb="30" eb="31">
      <t>フク</t>
    </rPh>
    <phoneticPr fontId="5"/>
  </si>
  <si>
    <t>※２　人件費には、給与（賃金）、賞与、法定福利費、福利厚生費が含まれます。</t>
    <rPh sb="3" eb="6">
      <t>ジンケンヒ</t>
    </rPh>
    <rPh sb="12" eb="14">
      <t>チンギン</t>
    </rPh>
    <rPh sb="31" eb="32">
      <t>フク</t>
    </rPh>
    <phoneticPr fontId="5"/>
  </si>
  <si>
    <t>人件費</t>
  </si>
  <si>
    <t>※３　農外収入は、付加価値額の収入総額に算入しない。</t>
    <rPh sb="9" eb="11">
      <t>フカ</t>
    </rPh>
    <rPh sb="11" eb="14">
      <t>カチガク</t>
    </rPh>
    <rPh sb="15" eb="17">
      <t>シュウニュウ</t>
    </rPh>
    <rPh sb="17" eb="19">
      <t>ソウガク</t>
    </rPh>
    <phoneticPr fontId="5"/>
  </si>
  <si>
    <t>※２　農業次世代人材投資事業（経営開始型）は、付加価値額の収入総額に算入しない。</t>
    <rPh sb="3" eb="5">
      <t>ノウギョウ</t>
    </rPh>
    <phoneticPr fontId="5"/>
  </si>
  <si>
    <t>損害保険収入</t>
    <rPh sb="0" eb="2">
      <t>ソンガイ</t>
    </rPh>
    <rPh sb="2" eb="4">
      <t>ホケン</t>
    </rPh>
    <rPh sb="4" eb="6">
      <t>シュウニュウ</t>
    </rPh>
    <phoneticPr fontId="4"/>
  </si>
  <si>
    <t>小計</t>
    <rPh sb="0" eb="1">
      <t>ショウ</t>
    </rPh>
    <rPh sb="1" eb="2">
      <t>ケイ</t>
    </rPh>
    <phoneticPr fontId="4"/>
  </si>
  <si>
    <t>小計</t>
    <rPh sb="0" eb="2">
      <t>ショウケイ</t>
    </rPh>
    <phoneticPr fontId="4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</si>
  <si>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5"/>
  </si>
  <si>
    <t>(9+10-11+12+13+14+15)</t>
  </si>
  <si>
    <t>※２　人件費には、費用総額に含まれる賃金手当等のほか役員報酬、農事組合法人の従事分量配当を含む。</t>
    <rPh sb="3" eb="6">
      <t>ジンケンヒ</t>
    </rPh>
    <rPh sb="9" eb="11">
      <t>ヒヨウ</t>
    </rPh>
    <rPh sb="31" eb="33">
      <t>ノウジ</t>
    </rPh>
    <rPh sb="33" eb="35">
      <t>クミアイ</t>
    </rPh>
    <rPh sb="35" eb="37">
      <t>ホウジン</t>
    </rPh>
    <rPh sb="38" eb="40">
      <t>ジュウジ</t>
    </rPh>
    <rPh sb="40" eb="42">
      <t>ブンリョウ</t>
    </rPh>
    <rPh sb="42" eb="44">
      <t>ハイトウ</t>
    </rPh>
    <rPh sb="45" eb="46">
      <t>フク</t>
    </rPh>
    <phoneticPr fontId="5"/>
  </si>
  <si>
    <t>１年度目</t>
    <rPh sb="1" eb="4">
      <t>ネンドメ</t>
    </rPh>
    <phoneticPr fontId="5"/>
  </si>
  <si>
    <t>２年度目</t>
    <rPh sb="1" eb="4">
      <t>ネンドメ</t>
    </rPh>
    <phoneticPr fontId="5"/>
  </si>
  <si>
    <t>目標年度</t>
    <rPh sb="0" eb="4">
      <t>モクヒョウネンド</t>
    </rPh>
    <phoneticPr fontId="5"/>
  </si>
  <si>
    <t>現状</t>
    <rPh sb="0" eb="2">
      <t>ゲンジョウ</t>
    </rPh>
    <phoneticPr fontId="5"/>
  </si>
  <si>
    <t>④</t>
    <phoneticPr fontId="4"/>
  </si>
  <si>
    <t>生産規模合計（延べ作付面積）</t>
    <rPh sb="0" eb="2">
      <t>セイサン</t>
    </rPh>
    <rPh sb="2" eb="4">
      <t>キボ</t>
    </rPh>
    <rPh sb="4" eb="6">
      <t>ゴウケイ</t>
    </rPh>
    <rPh sb="7" eb="8">
      <t>ノ</t>
    </rPh>
    <rPh sb="9" eb="13">
      <t>サクツケメンセキ</t>
    </rPh>
    <phoneticPr fontId="5"/>
  </si>
  <si>
    <t>農作物仕入高</t>
    <rPh sb="0" eb="3">
      <t>ノウサクモツ</t>
    </rPh>
    <rPh sb="3" eb="5">
      <t>シイ</t>
    </rPh>
    <rPh sb="5" eb="6">
      <t>ダカ</t>
    </rPh>
    <phoneticPr fontId="4"/>
  </si>
  <si>
    <t>⑥</t>
    <phoneticPr fontId="4"/>
  </si>
  <si>
    <t>県市補助金</t>
    <rPh sb="0" eb="1">
      <t>ケン</t>
    </rPh>
    <rPh sb="1" eb="2">
      <t>シ</t>
    </rPh>
    <rPh sb="2" eb="5">
      <t>ホジョキン</t>
    </rPh>
    <phoneticPr fontId="4"/>
  </si>
  <si>
    <t>実面積</t>
    <rPh sb="0" eb="1">
      <t>ジツ</t>
    </rPh>
    <rPh sb="1" eb="3">
      <t>メンセキ</t>
    </rPh>
    <phoneticPr fontId="4"/>
  </si>
  <si>
    <t>(R . ～R . )</t>
  </si>
  <si>
    <t>(R . ～R . )</t>
    <phoneticPr fontId="4"/>
  </si>
  <si>
    <t xml:space="preserve">(R . ～R . ) </t>
    <phoneticPr fontId="4"/>
  </si>
  <si>
    <t>○○税還付金</t>
    <rPh sb="2" eb="3">
      <t>ゼイ</t>
    </rPh>
    <rPh sb="3" eb="6">
      <t>カンプキン</t>
    </rPh>
    <phoneticPr fontId="2"/>
  </si>
  <si>
    <t>「○○○○」の農業経営の現状と今後の販売計画</t>
    <rPh sb="7" eb="9">
      <t>ノウギョウ</t>
    </rPh>
    <rPh sb="9" eb="11">
      <t>ケイエイ</t>
    </rPh>
    <rPh sb="12" eb="14">
      <t>ゲンジョウ</t>
    </rPh>
    <rPh sb="15" eb="17">
      <t>コンゴ</t>
    </rPh>
    <rPh sb="18" eb="20">
      <t>ハンバイ</t>
    </rPh>
    <rPh sb="20" eb="22">
      <t>ケイカク</t>
    </rPh>
    <phoneticPr fontId="5"/>
  </si>
  <si>
    <t>うち付加価値額に算入する雑収入</t>
    <rPh sb="2" eb="4">
      <t>フカ</t>
    </rPh>
    <rPh sb="4" eb="7">
      <t>カチガク</t>
    </rPh>
    <rPh sb="8" eb="10">
      <t>サンニュウ</t>
    </rPh>
    <rPh sb="12" eb="13">
      <t>ザツ</t>
    </rPh>
    <rPh sb="13" eb="15">
      <t>シュウニュウ</t>
    </rPh>
    <phoneticPr fontId="5"/>
  </si>
  <si>
    <t>①×②=③</t>
    <phoneticPr fontId="4"/>
  </si>
  <si>
    <t>(17+18+19)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</si>
</sst>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\(#,##0&quot;年&quot;\)"/>
    <numFmt numFmtId="177" formatCode="0.0%"/>
    <numFmt numFmtId="178" formatCode="#,##0.0;&quot;△ &quot;#,##0.0"/>
    <numFmt numFmtId="179" formatCode="#,##0.00;&quot;△ &quot;#,##0.00"/>
    <numFmt numFmtId="180" formatCode="#,##0.00_ ;[Red]\-#,##0.00\ "/>
  </numFmts>
  <fonts count="24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8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Protection="0"/>
    <xf numFmtId="9" fontId="2" fillId="0" borderId="0" applyFont="0" applyFill="0" applyBorder="0" applyProtection="0"/>
    <xf numFmtId="0" fontId="22" fillId="0" borderId="0">
      <alignment vertical="center"/>
    </xf>
  </cellStyleXfs>
  <cellXfs count="291">
    <xf numFmtId="0" fontId="0" fillId="0" borderId="0" xfId="0">
      <alignment vertical="center"/>
    </xf>
    <xf numFmtId="0" fontId="3" fillId="0" borderId="0" xfId="6" applyFont="1">
      <alignment vertical="center"/>
    </xf>
    <xf numFmtId="0" fontId="6" fillId="0" borderId="0" xfId="6" applyFont="1">
      <alignment vertical="center"/>
    </xf>
    <xf numFmtId="0" fontId="6" fillId="0" borderId="0" xfId="6" applyFont="1" applyAlignment="1">
      <alignment horizontal="center" vertical="center"/>
    </xf>
    <xf numFmtId="0" fontId="2" fillId="0" borderId="0" xfId="6">
      <alignment vertical="center"/>
    </xf>
    <xf numFmtId="0" fontId="7" fillId="0" borderId="0" xfId="6" applyFont="1" applyAlignment="1">
      <alignment horizontal="right" vertical="center"/>
    </xf>
    <xf numFmtId="0" fontId="2" fillId="0" borderId="0" xfId="6" applyAlignment="1">
      <alignment horizontal="center" vertical="center"/>
    </xf>
    <xf numFmtId="0" fontId="2" fillId="0" borderId="1" xfId="6" applyBorder="1" applyAlignment="1">
      <alignment horizontal="left" vertical="center" shrinkToFit="1"/>
    </xf>
    <xf numFmtId="0" fontId="2" fillId="0" borderId="2" xfId="6" applyBorder="1" applyAlignment="1">
      <alignment horizontal="left" vertical="center" shrinkToFit="1"/>
    </xf>
    <xf numFmtId="0" fontId="2" fillId="0" borderId="3" xfId="6" applyBorder="1" applyAlignment="1">
      <alignment horizontal="center" vertical="center"/>
    </xf>
    <xf numFmtId="0" fontId="2" fillId="0" borderId="4" xfId="6" applyBorder="1" applyAlignment="1">
      <alignment horizontal="center" vertical="center"/>
    </xf>
    <xf numFmtId="0" fontId="2" fillId="0" borderId="5" xfId="6" applyBorder="1" applyAlignment="1">
      <alignment horizontal="center" vertical="center"/>
    </xf>
    <xf numFmtId="0" fontId="2" fillId="0" borderId="6" xfId="6" applyBorder="1" applyAlignment="1">
      <alignment horizontal="center" vertical="center"/>
    </xf>
    <xf numFmtId="0" fontId="2" fillId="0" borderId="2" xfId="6" applyBorder="1" applyAlignment="1">
      <alignment horizontal="center" vertical="center"/>
    </xf>
    <xf numFmtId="0" fontId="2" fillId="0" borderId="7" xfId="6" applyBorder="1" applyAlignment="1">
      <alignment horizontal="center" vertical="center"/>
    </xf>
    <xf numFmtId="0" fontId="2" fillId="0" borderId="8" xfId="6" applyBorder="1" applyAlignment="1">
      <alignment horizontal="center" vertical="center"/>
    </xf>
    <xf numFmtId="0" fontId="2" fillId="0" borderId="8" xfId="6" applyBorder="1" applyAlignment="1">
      <alignment horizontal="center" vertical="center" shrinkToFit="1"/>
    </xf>
    <xf numFmtId="0" fontId="0" fillId="2" borderId="9" xfId="6" applyFont="1" applyFill="1" applyBorder="1" applyAlignment="1">
      <alignment horizontal="left" vertical="center"/>
    </xf>
    <xf numFmtId="0" fontId="0" fillId="2" borderId="10" xfId="6" applyFont="1" applyFill="1" applyBorder="1" applyAlignment="1">
      <alignment horizontal="left" vertical="center" wrapText="1"/>
    </xf>
    <xf numFmtId="0" fontId="0" fillId="2" borderId="10" xfId="6" applyFont="1" applyFill="1" applyBorder="1" applyAlignment="1">
      <alignment horizontal="right" vertical="center"/>
    </xf>
    <xf numFmtId="0" fontId="0" fillId="2" borderId="11" xfId="6" applyFont="1" applyFill="1" applyBorder="1" applyAlignment="1">
      <alignment horizontal="right" vertical="center"/>
    </xf>
    <xf numFmtId="38" fontId="0" fillId="2" borderId="12" xfId="7" applyFont="1" applyFill="1" applyBorder="1" applyAlignment="1">
      <alignment horizontal="right" vertical="center" wrapText="1"/>
    </xf>
    <xf numFmtId="38" fontId="0" fillId="0" borderId="13" xfId="7" applyFont="1" applyFill="1" applyBorder="1" applyAlignment="1">
      <alignment horizontal="left" vertical="center" wrapText="1"/>
    </xf>
    <xf numFmtId="0" fontId="0" fillId="0" borderId="14" xfId="6" applyFont="1" applyBorder="1" applyAlignment="1">
      <alignment horizontal="left" vertical="center"/>
    </xf>
    <xf numFmtId="0" fontId="0" fillId="0" borderId="14" xfId="6" applyFont="1" applyBorder="1" applyAlignment="1">
      <alignment horizontal="left" vertical="center" wrapText="1"/>
    </xf>
    <xf numFmtId="38" fontId="0" fillId="0" borderId="14" xfId="7" applyFont="1" applyFill="1" applyBorder="1" applyAlignment="1">
      <alignment horizontal="right" vertical="center" wrapText="1"/>
    </xf>
    <xf numFmtId="38" fontId="2" fillId="0" borderId="14" xfId="7" applyFont="1" applyFill="1" applyBorder="1" applyAlignment="1">
      <alignment horizontal="left" vertical="center" wrapText="1"/>
    </xf>
    <xf numFmtId="0" fontId="0" fillId="3" borderId="2" xfId="6" applyFont="1" applyFill="1" applyBorder="1" applyAlignment="1">
      <alignment horizontal="left" vertical="center"/>
    </xf>
    <xf numFmtId="0" fontId="0" fillId="3" borderId="15" xfId="6" applyFont="1" applyFill="1" applyBorder="1" applyAlignment="1">
      <alignment horizontal="left" vertical="center" wrapText="1"/>
    </xf>
    <xf numFmtId="0" fontId="0" fillId="3" borderId="16" xfId="6" applyFont="1" applyFill="1" applyBorder="1" applyAlignment="1">
      <alignment horizontal="left" vertical="center" wrapText="1"/>
    </xf>
    <xf numFmtId="38" fontId="0" fillId="3" borderId="17" xfId="7" applyFont="1" applyFill="1" applyBorder="1" applyAlignment="1">
      <alignment horizontal="right" vertical="center" wrapText="1"/>
    </xf>
    <xf numFmtId="0" fontId="2" fillId="3" borderId="2" xfId="6" applyFill="1" applyBorder="1" applyAlignment="1">
      <alignment vertical="center" wrapText="1"/>
    </xf>
    <xf numFmtId="0" fontId="7" fillId="0" borderId="0" xfId="6" applyFont="1">
      <alignment vertical="center"/>
    </xf>
    <xf numFmtId="38" fontId="0" fillId="0" borderId="19" xfId="7" applyFont="1" applyFill="1" applyBorder="1" applyAlignment="1">
      <alignment horizontal="right" vertical="center" wrapText="1"/>
    </xf>
    <xf numFmtId="0" fontId="2" fillId="0" borderId="20" xfId="6" applyBorder="1" applyAlignment="1">
      <alignment horizontal="left" vertical="center" wrapText="1"/>
    </xf>
    <xf numFmtId="0" fontId="2" fillId="3" borderId="21" xfId="6" applyFill="1" applyBorder="1" applyAlignment="1">
      <alignment vertical="center" wrapText="1"/>
    </xf>
    <xf numFmtId="38" fontId="0" fillId="0" borderId="12" xfId="7" applyFont="1" applyFill="1" applyBorder="1" applyAlignment="1">
      <alignment horizontal="right" vertical="center" wrapText="1"/>
    </xf>
    <xf numFmtId="40" fontId="0" fillId="0" borderId="12" xfId="7" applyNumberFormat="1" applyFont="1" applyFill="1" applyBorder="1" applyAlignment="1">
      <alignment horizontal="right" vertical="center" wrapText="1"/>
    </xf>
    <xf numFmtId="0" fontId="0" fillId="4" borderId="3" xfId="6" applyFont="1" applyFill="1" applyBorder="1" applyAlignment="1">
      <alignment horizontal="left" vertical="center"/>
    </xf>
    <xf numFmtId="0" fontId="0" fillId="4" borderId="22" xfId="6" applyFont="1" applyFill="1" applyBorder="1" applyAlignment="1">
      <alignment horizontal="left" vertical="center" wrapText="1"/>
    </xf>
    <xf numFmtId="0" fontId="0" fillId="4" borderId="23" xfId="6" applyFont="1" applyFill="1" applyBorder="1" applyAlignment="1">
      <alignment horizontal="left" vertical="center" wrapText="1"/>
    </xf>
    <xf numFmtId="38" fontId="0" fillId="4" borderId="24" xfId="7" applyFont="1" applyFill="1" applyBorder="1" applyAlignment="1">
      <alignment horizontal="right" vertical="center" wrapText="1"/>
    </xf>
    <xf numFmtId="38" fontId="0" fillId="0" borderId="25" xfId="7" applyFont="1" applyFill="1" applyBorder="1" applyAlignment="1">
      <alignment horizontal="left" vertical="center" wrapText="1"/>
    </xf>
    <xf numFmtId="0" fontId="2" fillId="4" borderId="2" xfId="6" applyFill="1" applyBorder="1" applyAlignment="1">
      <alignment vertical="center" wrapText="1"/>
    </xf>
    <xf numFmtId="0" fontId="2" fillId="0" borderId="26" xfId="6" applyBorder="1">
      <alignment vertical="center"/>
    </xf>
    <xf numFmtId="0" fontId="2" fillId="0" borderId="27" xfId="6" applyBorder="1">
      <alignment vertical="center"/>
    </xf>
    <xf numFmtId="0" fontId="2" fillId="0" borderId="27" xfId="6" applyBorder="1" applyAlignment="1">
      <alignment vertical="center" wrapText="1"/>
    </xf>
    <xf numFmtId="3" fontId="2" fillId="0" borderId="19" xfId="6" applyNumberFormat="1" applyBorder="1">
      <alignment vertical="center"/>
    </xf>
    <xf numFmtId="3" fontId="2" fillId="0" borderId="20" xfId="6" applyNumberFormat="1" applyBorder="1" applyAlignment="1">
      <alignment horizontal="left" vertical="center" wrapText="1"/>
    </xf>
    <xf numFmtId="0" fontId="2" fillId="0" borderId="28" xfId="6" applyBorder="1">
      <alignment vertical="center"/>
    </xf>
    <xf numFmtId="0" fontId="2" fillId="0" borderId="29" xfId="6" applyBorder="1">
      <alignment vertical="center"/>
    </xf>
    <xf numFmtId="0" fontId="2" fillId="0" borderId="29" xfId="6" applyBorder="1" applyAlignment="1">
      <alignment vertical="center" wrapText="1"/>
    </xf>
    <xf numFmtId="3" fontId="2" fillId="0" borderId="30" xfId="6" applyNumberFormat="1" applyBorder="1">
      <alignment vertical="center"/>
    </xf>
    <xf numFmtId="3" fontId="2" fillId="0" borderId="31" xfId="6" applyNumberFormat="1" applyBorder="1" applyAlignment="1">
      <alignment horizontal="left" vertical="center" wrapText="1"/>
    </xf>
    <xf numFmtId="0" fontId="2" fillId="4" borderId="21" xfId="6" applyFill="1" applyBorder="1" applyAlignment="1">
      <alignment vertical="center" wrapText="1"/>
    </xf>
    <xf numFmtId="0" fontId="2" fillId="0" borderId="10" xfId="6" applyBorder="1">
      <alignment vertical="center"/>
    </xf>
    <xf numFmtId="0" fontId="2" fillId="0" borderId="10" xfId="6" applyBorder="1" applyAlignment="1">
      <alignment vertical="center" wrapText="1"/>
    </xf>
    <xf numFmtId="3" fontId="2" fillId="0" borderId="13" xfId="6" applyNumberFormat="1" applyBorder="1" applyAlignment="1">
      <alignment horizontal="left" vertical="center" wrapText="1"/>
    </xf>
    <xf numFmtId="38" fontId="0" fillId="0" borderId="32" xfId="7" applyFont="1" applyFill="1" applyBorder="1" applyAlignment="1">
      <alignment horizontal="left" vertical="center" wrapText="1"/>
    </xf>
    <xf numFmtId="0" fontId="0" fillId="0" borderId="33" xfId="6" applyFont="1" applyBorder="1" applyAlignment="1">
      <alignment horizontal="left" vertical="center"/>
    </xf>
    <xf numFmtId="40" fontId="0" fillId="0" borderId="1" xfId="7" applyNumberFormat="1" applyFont="1" applyFill="1" applyBorder="1" applyAlignment="1">
      <alignment horizontal="right" vertical="center" wrapText="1"/>
    </xf>
    <xf numFmtId="177" fontId="2" fillId="0" borderId="20" xfId="6" applyNumberFormat="1" applyBorder="1" applyAlignment="1">
      <alignment vertical="center" wrapText="1"/>
    </xf>
    <xf numFmtId="0" fontId="2" fillId="0" borderId="20" xfId="6" applyBorder="1" applyAlignment="1">
      <alignment vertical="center" wrapText="1"/>
    </xf>
    <xf numFmtId="3" fontId="2" fillId="0" borderId="12" xfId="6" applyNumberFormat="1" applyBorder="1">
      <alignment vertical="center"/>
    </xf>
    <xf numFmtId="0" fontId="2" fillId="0" borderId="35" xfId="6" applyBorder="1">
      <alignment vertical="center"/>
    </xf>
    <xf numFmtId="178" fontId="0" fillId="3" borderId="17" xfId="7" applyNumberFormat="1" applyFont="1" applyFill="1" applyBorder="1" applyAlignment="1">
      <alignment horizontal="right" vertical="center" wrapText="1"/>
    </xf>
    <xf numFmtId="178" fontId="0" fillId="0" borderId="19" xfId="7" applyNumberFormat="1" applyFont="1" applyFill="1" applyBorder="1" applyAlignment="1">
      <alignment horizontal="right" vertical="center" wrapText="1"/>
    </xf>
    <xf numFmtId="0" fontId="10" fillId="0" borderId="36" xfId="6" applyFont="1" applyBorder="1" applyAlignment="1">
      <alignment horizontal="center" vertical="center" shrinkToFit="1"/>
    </xf>
    <xf numFmtId="0" fontId="10" fillId="0" borderId="37" xfId="6" applyFont="1" applyBorder="1" applyAlignment="1">
      <alignment horizontal="center" vertical="center" shrinkToFit="1"/>
    </xf>
    <xf numFmtId="0" fontId="10" fillId="0" borderId="11" xfId="6" applyFont="1" applyBorder="1" applyAlignment="1">
      <alignment horizontal="center" vertical="center" shrinkToFit="1"/>
    </xf>
    <xf numFmtId="178" fontId="0" fillId="4" borderId="24" xfId="7" applyNumberFormat="1" applyFont="1" applyFill="1" applyBorder="1" applyAlignment="1">
      <alignment horizontal="right" vertical="center" wrapText="1"/>
    </xf>
    <xf numFmtId="178" fontId="2" fillId="0" borderId="30" xfId="6" applyNumberFormat="1" applyBorder="1" applyAlignment="1">
      <alignment horizontal="right" vertical="center"/>
    </xf>
    <xf numFmtId="178" fontId="2" fillId="0" borderId="19" xfId="6" applyNumberFormat="1" applyBorder="1" applyAlignment="1">
      <alignment horizontal="right" vertical="center"/>
    </xf>
    <xf numFmtId="178" fontId="2" fillId="0" borderId="12" xfId="6" applyNumberFormat="1" applyBorder="1" applyAlignment="1">
      <alignment horizontal="right" vertical="center"/>
    </xf>
    <xf numFmtId="0" fontId="0" fillId="0" borderId="22" xfId="6" applyFont="1" applyBorder="1" applyAlignment="1">
      <alignment horizontal="left" vertical="center" wrapText="1"/>
    </xf>
    <xf numFmtId="0" fontId="11" fillId="0" borderId="22" xfId="6" applyFont="1" applyBorder="1" applyAlignment="1">
      <alignment horizontal="left" vertical="center" wrapText="1"/>
    </xf>
    <xf numFmtId="40" fontId="0" fillId="0" borderId="24" xfId="7" applyNumberFormat="1" applyFont="1" applyFill="1" applyBorder="1" applyAlignment="1">
      <alignment horizontal="right" vertical="center" wrapText="1"/>
    </xf>
    <xf numFmtId="0" fontId="0" fillId="0" borderId="22" xfId="6" applyFont="1" applyBorder="1" applyAlignment="1">
      <alignment horizontal="left" vertical="center"/>
    </xf>
    <xf numFmtId="38" fontId="0" fillId="4" borderId="24" xfId="7" applyFont="1" applyFill="1" applyBorder="1" applyAlignment="1">
      <alignment vertical="center" wrapText="1"/>
    </xf>
    <xf numFmtId="0" fontId="0" fillId="5" borderId="2" xfId="6" applyFont="1" applyFill="1" applyBorder="1" applyAlignment="1">
      <alignment horizontal="left" vertical="center"/>
    </xf>
    <xf numFmtId="0" fontId="0" fillId="5" borderId="38" xfId="6" applyFont="1" applyFill="1" applyBorder="1" applyAlignment="1">
      <alignment horizontal="left" vertical="center"/>
    </xf>
    <xf numFmtId="0" fontId="0" fillId="5" borderId="38" xfId="6" applyFont="1" applyFill="1" applyBorder="1" applyAlignment="1">
      <alignment horizontal="left" vertical="center" wrapText="1"/>
    </xf>
    <xf numFmtId="0" fontId="11" fillId="5" borderId="38" xfId="6" applyFont="1" applyFill="1" applyBorder="1" applyAlignment="1">
      <alignment horizontal="left" vertical="center" wrapText="1"/>
    </xf>
    <xf numFmtId="0" fontId="12" fillId="5" borderId="40" xfId="6" applyFont="1" applyFill="1" applyBorder="1">
      <alignment vertical="center"/>
    </xf>
    <xf numFmtId="38" fontId="0" fillId="5" borderId="41" xfId="7" applyFont="1" applyFill="1" applyBorder="1" applyAlignment="1">
      <alignment horizontal="left" vertical="center" wrapText="1"/>
    </xf>
    <xf numFmtId="0" fontId="9" fillId="0" borderId="0" xfId="6" applyFont="1">
      <alignment vertical="center"/>
    </xf>
    <xf numFmtId="0" fontId="9" fillId="0" borderId="0" xfId="6" applyFont="1" applyAlignment="1">
      <alignment horizontal="left" vertical="center"/>
    </xf>
    <xf numFmtId="0" fontId="9" fillId="0" borderId="19" xfId="6" applyFont="1" applyBorder="1" applyAlignment="1">
      <alignment horizontal="center" vertical="center"/>
    </xf>
    <xf numFmtId="0" fontId="9" fillId="0" borderId="42" xfId="6" applyFont="1" applyBorder="1" applyAlignment="1">
      <alignment horizontal="center" vertical="center"/>
    </xf>
    <xf numFmtId="0" fontId="15" fillId="0" borderId="43" xfId="6" applyFont="1" applyBorder="1" applyAlignment="1">
      <alignment horizontal="center" vertical="center" shrinkToFit="1"/>
    </xf>
    <xf numFmtId="0" fontId="9" fillId="0" borderId="44" xfId="6" applyFont="1" applyBorder="1" applyAlignment="1">
      <alignment horizontal="left" vertical="center" shrinkToFit="1"/>
    </xf>
    <xf numFmtId="0" fontId="9" fillId="0" borderId="45" xfId="6" applyFont="1" applyBorder="1" applyAlignment="1">
      <alignment horizontal="center" vertical="center"/>
    </xf>
    <xf numFmtId="0" fontId="15" fillId="0" borderId="46" xfId="6" applyFont="1" applyBorder="1" applyAlignment="1">
      <alignment horizontal="center" vertical="center" shrinkToFit="1"/>
    </xf>
    <xf numFmtId="38" fontId="9" fillId="0" borderId="45" xfId="7" applyFont="1" applyBorder="1" applyAlignment="1">
      <alignment vertical="center" shrinkToFit="1"/>
    </xf>
    <xf numFmtId="0" fontId="9" fillId="0" borderId="47" xfId="6" applyFont="1" applyBorder="1" applyAlignment="1">
      <alignment horizontal="left" vertical="center" shrinkToFit="1"/>
    </xf>
    <xf numFmtId="0" fontId="9" fillId="0" borderId="48" xfId="6" applyFont="1" applyBorder="1" applyAlignment="1">
      <alignment horizontal="center" vertical="center"/>
    </xf>
    <xf numFmtId="0" fontId="15" fillId="0" borderId="49" xfId="6" applyFont="1" applyBorder="1" applyAlignment="1">
      <alignment horizontal="center" vertical="center" shrinkToFit="1"/>
    </xf>
    <xf numFmtId="38" fontId="9" fillId="0" borderId="48" xfId="7" applyFont="1" applyBorder="1" applyAlignment="1">
      <alignment vertical="center" shrinkToFit="1"/>
    </xf>
    <xf numFmtId="0" fontId="9" fillId="0" borderId="50" xfId="6" applyFont="1" applyBorder="1" applyAlignment="1">
      <alignment horizontal="left" vertical="center" shrinkToFit="1"/>
    </xf>
    <xf numFmtId="0" fontId="9" fillId="0" borderId="0" xfId="6" applyFont="1" applyAlignment="1">
      <alignment vertical="center" shrinkToFit="1"/>
    </xf>
    <xf numFmtId="0" fontId="9" fillId="0" borderId="0" xfId="6" applyFont="1" applyAlignment="1">
      <alignment horizontal="left" vertical="center" shrinkToFit="1"/>
    </xf>
    <xf numFmtId="38" fontId="9" fillId="0" borderId="47" xfId="7" applyFont="1" applyBorder="1" applyAlignment="1">
      <alignment horizontal="left" vertical="center" shrinkToFit="1"/>
    </xf>
    <xf numFmtId="38" fontId="9" fillId="0" borderId="50" xfId="7" applyFont="1" applyBorder="1" applyAlignment="1">
      <alignment horizontal="left" vertical="center" shrinkToFit="1"/>
    </xf>
    <xf numFmtId="0" fontId="9" fillId="0" borderId="0" xfId="6" applyFont="1" applyAlignment="1">
      <alignment horizontal="center" vertical="center"/>
    </xf>
    <xf numFmtId="0" fontId="9" fillId="0" borderId="26" xfId="6" applyFont="1" applyBorder="1" applyAlignment="1">
      <alignment horizontal="center" vertical="center"/>
    </xf>
    <xf numFmtId="0" fontId="9" fillId="0" borderId="27" xfId="6" applyFont="1" applyBorder="1" applyAlignment="1">
      <alignment horizontal="center" vertical="center"/>
    </xf>
    <xf numFmtId="0" fontId="9" fillId="0" borderId="37" xfId="6" applyFont="1" applyBorder="1" applyAlignment="1">
      <alignment horizontal="center" vertical="center" shrinkToFit="1"/>
    </xf>
    <xf numFmtId="0" fontId="17" fillId="0" borderId="0" xfId="6" applyFont="1">
      <alignment vertical="center"/>
    </xf>
    <xf numFmtId="179" fontId="0" fillId="2" borderId="12" xfId="7" applyNumberFormat="1" applyFont="1" applyFill="1" applyBorder="1" applyAlignment="1">
      <alignment horizontal="right" vertical="center" wrapText="1"/>
    </xf>
    <xf numFmtId="179" fontId="0" fillId="5" borderId="52" xfId="7" applyNumberFormat="1" applyFont="1" applyFill="1" applyBorder="1" applyAlignment="1">
      <alignment horizontal="right" vertical="center" wrapText="1"/>
    </xf>
    <xf numFmtId="0" fontId="9" fillId="0" borderId="26" xfId="6" applyFont="1" applyBorder="1">
      <alignment vertical="center"/>
    </xf>
    <xf numFmtId="0" fontId="9" fillId="0" borderId="27" xfId="6" applyFont="1" applyBorder="1">
      <alignment vertical="center"/>
    </xf>
    <xf numFmtId="0" fontId="2" fillId="0" borderId="53" xfId="6" applyBorder="1">
      <alignment vertical="center"/>
    </xf>
    <xf numFmtId="0" fontId="9" fillId="0" borderId="27" xfId="6" applyFont="1" applyBorder="1" applyAlignment="1">
      <alignment horizontal="left" vertical="center"/>
    </xf>
    <xf numFmtId="0" fontId="2" fillId="0" borderId="37" xfId="6" applyBorder="1" applyAlignment="1">
      <alignment horizontal="right" vertical="center"/>
    </xf>
    <xf numFmtId="40" fontId="0" fillId="0" borderId="19" xfId="7" applyNumberFormat="1" applyFont="1" applyFill="1" applyBorder="1" applyAlignment="1">
      <alignment horizontal="right" vertical="center" wrapText="1"/>
    </xf>
    <xf numFmtId="0" fontId="2" fillId="0" borderId="2" xfId="6" applyBorder="1" applyAlignment="1">
      <alignment vertical="center" wrapText="1"/>
    </xf>
    <xf numFmtId="0" fontId="2" fillId="0" borderId="37" xfId="6" applyBorder="1" applyAlignment="1">
      <alignment horizontal="center" vertical="center"/>
    </xf>
    <xf numFmtId="38" fontId="0" fillId="0" borderId="8" xfId="7" applyFont="1" applyFill="1" applyBorder="1" applyAlignment="1">
      <alignment horizontal="right" vertical="center" wrapText="1"/>
    </xf>
    <xf numFmtId="40" fontId="0" fillId="0" borderId="8" xfId="7" applyNumberFormat="1" applyFont="1" applyFill="1" applyBorder="1" applyAlignment="1">
      <alignment horizontal="right" vertical="center" wrapText="1"/>
    </xf>
    <xf numFmtId="177" fontId="2" fillId="0" borderId="54" xfId="6" applyNumberFormat="1" applyBorder="1" applyAlignment="1">
      <alignment vertical="center" wrapText="1"/>
    </xf>
    <xf numFmtId="0" fontId="0" fillId="0" borderId="0" xfId="6" applyFont="1" applyAlignment="1">
      <alignment horizontal="left" vertical="center"/>
    </xf>
    <xf numFmtId="0" fontId="0" fillId="0" borderId="0" xfId="6" applyFont="1" applyAlignment="1">
      <alignment horizontal="left" vertical="center" wrapText="1"/>
    </xf>
    <xf numFmtId="0" fontId="11" fillId="0" borderId="0" xfId="6" applyFont="1" applyAlignment="1">
      <alignment horizontal="left" vertical="center" wrapText="1"/>
    </xf>
    <xf numFmtId="38" fontId="0" fillId="0" borderId="54" xfId="7" applyFont="1" applyFill="1" applyBorder="1" applyAlignment="1">
      <alignment horizontal="left" vertical="center" wrapText="1"/>
    </xf>
    <xf numFmtId="0" fontId="2" fillId="5" borderId="27" xfId="6" applyFill="1" applyBorder="1">
      <alignment vertical="center"/>
    </xf>
    <xf numFmtId="0" fontId="2" fillId="5" borderId="29" xfId="6" applyFill="1" applyBorder="1" applyAlignment="1">
      <alignment vertical="center" wrapText="1"/>
    </xf>
    <xf numFmtId="0" fontId="10" fillId="5" borderId="36" xfId="6" applyFont="1" applyFill="1" applyBorder="1" applyAlignment="1">
      <alignment horizontal="center" vertical="center" shrinkToFit="1"/>
    </xf>
    <xf numFmtId="3" fontId="2" fillId="5" borderId="30" xfId="6" applyNumberFormat="1" applyFill="1" applyBorder="1">
      <alignment vertical="center"/>
    </xf>
    <xf numFmtId="178" fontId="2" fillId="5" borderId="30" xfId="6" applyNumberFormat="1" applyFill="1" applyBorder="1" applyAlignment="1">
      <alignment horizontal="right" vertical="center"/>
    </xf>
    <xf numFmtId="3" fontId="2" fillId="5" borderId="31" xfId="6" applyNumberFormat="1" applyFill="1" applyBorder="1" applyAlignment="1">
      <alignment horizontal="left" vertical="center" wrapText="1"/>
    </xf>
    <xf numFmtId="0" fontId="2" fillId="0" borderId="51" xfId="6" applyBorder="1">
      <alignment vertical="center"/>
    </xf>
    <xf numFmtId="0" fontId="2" fillId="0" borderId="15" xfId="6" applyBorder="1">
      <alignment vertical="center"/>
    </xf>
    <xf numFmtId="0" fontId="2" fillId="0" borderId="15" xfId="6" applyBorder="1" applyAlignment="1">
      <alignment vertical="center" wrapText="1"/>
    </xf>
    <xf numFmtId="0" fontId="10" fillId="0" borderId="16" xfId="6" applyFont="1" applyBorder="1" applyAlignment="1">
      <alignment horizontal="center" vertical="center" shrinkToFit="1"/>
    </xf>
    <xf numFmtId="3" fontId="2" fillId="0" borderId="17" xfId="6" applyNumberFormat="1" applyBorder="1">
      <alignment vertical="center"/>
    </xf>
    <xf numFmtId="178" fontId="2" fillId="0" borderId="17" xfId="6" applyNumberFormat="1" applyBorder="1" applyAlignment="1">
      <alignment horizontal="right" vertical="center"/>
    </xf>
    <xf numFmtId="3" fontId="2" fillId="0" borderId="18" xfId="6" applyNumberFormat="1" applyBorder="1" applyAlignment="1">
      <alignment horizontal="left" vertical="center" wrapText="1"/>
    </xf>
    <xf numFmtId="0" fontId="2" fillId="5" borderId="3" xfId="6" applyFill="1" applyBorder="1">
      <alignment vertical="center"/>
    </xf>
    <xf numFmtId="0" fontId="2" fillId="5" borderId="22" xfId="6" applyFill="1" applyBorder="1">
      <alignment vertical="center"/>
    </xf>
    <xf numFmtId="0" fontId="2" fillId="5" borderId="22" xfId="6" applyFill="1" applyBorder="1" applyAlignment="1">
      <alignment vertical="center" wrapText="1"/>
    </xf>
    <xf numFmtId="0" fontId="10" fillId="5" borderId="23" xfId="6" applyFont="1" applyFill="1" applyBorder="1" applyAlignment="1">
      <alignment horizontal="center" vertical="center" shrinkToFit="1"/>
    </xf>
    <xf numFmtId="3" fontId="2" fillId="5" borderId="24" xfId="6" applyNumberFormat="1" applyFill="1" applyBorder="1">
      <alignment vertical="center"/>
    </xf>
    <xf numFmtId="178" fontId="2" fillId="5" borderId="24" xfId="6" applyNumberFormat="1" applyFill="1" applyBorder="1" applyAlignment="1">
      <alignment horizontal="right" vertical="center"/>
    </xf>
    <xf numFmtId="3" fontId="2" fillId="5" borderId="25" xfId="6" applyNumberFormat="1" applyFill="1" applyBorder="1" applyAlignment="1">
      <alignment horizontal="left" vertical="center" wrapText="1"/>
    </xf>
    <xf numFmtId="0" fontId="2" fillId="0" borderId="27" xfId="6" applyBorder="1" applyAlignment="1">
      <alignment horizontal="right" vertical="center" wrapText="1"/>
    </xf>
    <xf numFmtId="0" fontId="0" fillId="4" borderId="22" xfId="6" applyFont="1" applyFill="1" applyBorder="1" applyAlignment="1">
      <alignment horizontal="right" vertical="center" wrapText="1"/>
    </xf>
    <xf numFmtId="0" fontId="19" fillId="0" borderId="37" xfId="6" applyFont="1" applyBorder="1" applyAlignment="1">
      <alignment horizontal="center" vertical="center"/>
    </xf>
    <xf numFmtId="0" fontId="19" fillId="0" borderId="11" xfId="6" applyFont="1" applyBorder="1" applyAlignment="1">
      <alignment horizontal="center" vertical="center"/>
    </xf>
    <xf numFmtId="0" fontId="0" fillId="4" borderId="22" xfId="6" applyFont="1" applyFill="1" applyBorder="1" applyAlignment="1">
      <alignment horizontal="right" vertical="center"/>
    </xf>
    <xf numFmtId="0" fontId="19" fillId="0" borderId="23" xfId="6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/>
    </xf>
    <xf numFmtId="0" fontId="0" fillId="5" borderId="38" xfId="6" applyFont="1" applyFill="1" applyBorder="1" applyAlignment="1">
      <alignment horizontal="right" vertical="center" wrapText="1"/>
    </xf>
    <xf numFmtId="38" fontId="0" fillId="5" borderId="56" xfId="9" applyNumberFormat="1" applyFont="1" applyFill="1" applyBorder="1">
      <alignment vertical="center"/>
    </xf>
    <xf numFmtId="38" fontId="0" fillId="5" borderId="1" xfId="9" applyNumberFormat="1" applyFont="1" applyFill="1" applyBorder="1">
      <alignment vertical="center"/>
    </xf>
    <xf numFmtId="0" fontId="9" fillId="0" borderId="30" xfId="6" applyFont="1" applyBorder="1" applyAlignment="1">
      <alignment horizontal="center" vertical="center"/>
    </xf>
    <xf numFmtId="0" fontId="9" fillId="0" borderId="28" xfId="6" applyFont="1" applyBorder="1" applyAlignment="1">
      <alignment horizontal="center" vertical="center"/>
    </xf>
    <xf numFmtId="0" fontId="9" fillId="0" borderId="36" xfId="6" applyFont="1" applyBorder="1" applyAlignment="1">
      <alignment horizontal="center" vertical="center"/>
    </xf>
    <xf numFmtId="3" fontId="2" fillId="0" borderId="0" xfId="6" applyNumberFormat="1">
      <alignment vertical="center"/>
    </xf>
    <xf numFmtId="3" fontId="18" fillId="0" borderId="31" xfId="6" applyNumberFormat="1" applyFont="1" applyBorder="1" applyAlignment="1">
      <alignment horizontal="left" vertical="center" wrapText="1"/>
    </xf>
    <xf numFmtId="176" fontId="8" fillId="0" borderId="8" xfId="6" applyNumberFormat="1" applyFont="1" applyBorder="1" applyAlignment="1">
      <alignment horizontal="center" vertical="center" shrinkToFit="1"/>
    </xf>
    <xf numFmtId="38" fontId="9" fillId="0" borderId="45" xfId="7" applyFont="1" applyFill="1" applyBorder="1" applyAlignment="1">
      <alignment vertical="center" shrinkToFit="1"/>
    </xf>
    <xf numFmtId="3" fontId="23" fillId="0" borderId="30" xfId="6" applyNumberFormat="1" applyFont="1" applyBorder="1">
      <alignment vertical="center"/>
    </xf>
    <xf numFmtId="3" fontId="2" fillId="0" borderId="30" xfId="6" applyNumberFormat="1" applyFill="1" applyBorder="1">
      <alignment vertical="center"/>
    </xf>
    <xf numFmtId="0" fontId="2" fillId="6" borderId="0" xfId="6" applyFill="1">
      <alignment vertical="center"/>
    </xf>
    <xf numFmtId="3" fontId="2" fillId="0" borderId="19" xfId="6" applyNumberFormat="1" applyFill="1" applyBorder="1">
      <alignment vertical="center"/>
    </xf>
    <xf numFmtId="38" fontId="9" fillId="0" borderId="26" xfId="7" applyFont="1" applyBorder="1" applyAlignment="1">
      <alignment vertical="center" shrinkToFit="1"/>
    </xf>
    <xf numFmtId="0" fontId="9" fillId="0" borderId="37" xfId="9" applyFont="1" applyBorder="1" applyAlignment="1">
      <alignment horizontal="left" vertical="center" shrinkToFit="1"/>
    </xf>
    <xf numFmtId="3" fontId="0" fillId="0" borderId="19" xfId="7" applyNumberFormat="1" applyFont="1" applyFill="1" applyBorder="1" applyAlignment="1">
      <alignment horizontal="right" vertical="center" wrapText="1"/>
    </xf>
    <xf numFmtId="0" fontId="2" fillId="0" borderId="0" xfId="6" applyBorder="1" applyAlignment="1">
      <alignment horizontal="center" vertical="center"/>
    </xf>
    <xf numFmtId="3" fontId="2" fillId="0" borderId="36" xfId="6" applyNumberFormat="1" applyBorder="1">
      <alignment vertical="center"/>
    </xf>
    <xf numFmtId="3" fontId="2" fillId="0" borderId="8" xfId="6" applyNumberFormat="1" applyBorder="1">
      <alignment vertical="center"/>
    </xf>
    <xf numFmtId="38" fontId="9" fillId="0" borderId="42" xfId="7" applyFont="1" applyFill="1" applyBorder="1" applyAlignment="1">
      <alignment vertical="center" shrinkToFit="1"/>
    </xf>
    <xf numFmtId="0" fontId="9" fillId="0" borderId="44" xfId="6" applyFont="1" applyFill="1" applyBorder="1" applyAlignment="1">
      <alignment horizontal="left" vertical="center" shrinkToFit="1"/>
    </xf>
    <xf numFmtId="0" fontId="9" fillId="0" borderId="47" xfId="6" applyFont="1" applyFill="1" applyBorder="1" applyAlignment="1">
      <alignment horizontal="left" vertical="center" shrinkToFit="1"/>
    </xf>
    <xf numFmtId="38" fontId="9" fillId="0" borderId="48" xfId="7" applyFont="1" applyFill="1" applyBorder="1" applyAlignment="1">
      <alignment vertical="center" shrinkToFit="1"/>
    </xf>
    <xf numFmtId="0" fontId="9" fillId="0" borderId="50" xfId="6" applyFont="1" applyFill="1" applyBorder="1" applyAlignment="1">
      <alignment horizontal="left" vertical="center" shrinkToFit="1"/>
    </xf>
    <xf numFmtId="0" fontId="9" fillId="0" borderId="0" xfId="6" applyFont="1" applyFill="1">
      <alignment vertical="center"/>
    </xf>
    <xf numFmtId="180" fontId="9" fillId="0" borderId="45" xfId="7" applyNumberFormat="1" applyFont="1" applyFill="1" applyBorder="1" applyAlignment="1">
      <alignment vertical="center" shrinkToFit="1"/>
    </xf>
    <xf numFmtId="40" fontId="9" fillId="0" borderId="45" xfId="7" applyNumberFormat="1" applyFont="1" applyFill="1" applyBorder="1" applyAlignment="1">
      <alignment vertical="center" shrinkToFit="1"/>
    </xf>
    <xf numFmtId="0" fontId="2" fillId="0" borderId="0" xfId="6" applyFill="1">
      <alignment vertical="center"/>
    </xf>
    <xf numFmtId="0" fontId="2" fillId="0" borderId="54" xfId="6" applyBorder="1" applyAlignment="1">
      <alignment vertical="center" wrapText="1"/>
    </xf>
    <xf numFmtId="0" fontId="2" fillId="0" borderId="26" xfId="6" applyBorder="1" applyAlignment="1">
      <alignment vertical="center" wrapText="1"/>
    </xf>
    <xf numFmtId="0" fontId="2" fillId="0" borderId="7" xfId="6" applyFill="1" applyBorder="1" applyAlignment="1">
      <alignment horizontal="center" vertical="center"/>
    </xf>
    <xf numFmtId="38" fontId="0" fillId="7" borderId="8" xfId="7" applyFont="1" applyFill="1" applyBorder="1" applyAlignment="1">
      <alignment horizontal="right" vertical="center" wrapText="1"/>
    </xf>
    <xf numFmtId="40" fontId="0" fillId="7" borderId="8" xfId="7" applyNumberFormat="1" applyFont="1" applyFill="1" applyBorder="1" applyAlignment="1">
      <alignment horizontal="right" vertical="center" wrapText="1"/>
    </xf>
    <xf numFmtId="0" fontId="2" fillId="7" borderId="54" xfId="6" applyFill="1" applyBorder="1" applyAlignment="1">
      <alignment horizontal="left" vertical="center" wrapText="1"/>
    </xf>
    <xf numFmtId="0" fontId="2" fillId="0" borderId="10" xfId="6" applyFill="1" applyBorder="1" applyAlignment="1">
      <alignment horizontal="center" vertical="center"/>
    </xf>
    <xf numFmtId="0" fontId="2" fillId="0" borderId="60" xfId="6" applyFill="1" applyBorder="1" applyAlignment="1">
      <alignment horizontal="left" vertical="center" wrapText="1"/>
    </xf>
    <xf numFmtId="0" fontId="18" fillId="0" borderId="21" xfId="9" applyFont="1" applyBorder="1" applyAlignment="1">
      <alignment vertical="center"/>
    </xf>
    <xf numFmtId="0" fontId="2" fillId="0" borderId="10" xfId="6" applyFill="1" applyBorder="1" applyAlignment="1">
      <alignment vertical="center" shrinkToFit="1"/>
    </xf>
    <xf numFmtId="0" fontId="2" fillId="0" borderId="0" xfId="6" applyFill="1" applyBorder="1" applyAlignment="1">
      <alignment vertical="center" shrinkToFit="1"/>
    </xf>
    <xf numFmtId="0" fontId="2" fillId="0" borderId="59" xfId="6" applyFill="1" applyBorder="1" applyAlignment="1">
      <alignment vertical="center"/>
    </xf>
    <xf numFmtId="0" fontId="2" fillId="0" borderId="26" xfId="6" applyBorder="1" applyAlignment="1">
      <alignment vertical="center"/>
    </xf>
    <xf numFmtId="0" fontId="2" fillId="0" borderId="27" xfId="6" applyBorder="1" applyAlignment="1">
      <alignment vertical="center" shrinkToFit="1"/>
    </xf>
    <xf numFmtId="0" fontId="15" fillId="0" borderId="61" xfId="6" applyFont="1" applyBorder="1" applyAlignment="1">
      <alignment horizontal="center" vertical="center" shrinkToFit="1"/>
    </xf>
    <xf numFmtId="0" fontId="9" fillId="0" borderId="37" xfId="6" applyFont="1" applyBorder="1" applyAlignment="1">
      <alignment horizontal="left" vertical="center" shrinkToFit="1"/>
    </xf>
    <xf numFmtId="0" fontId="16" fillId="0" borderId="19" xfId="6" applyFont="1" applyBorder="1" applyAlignment="1">
      <alignment horizontal="left" vertical="top" wrapText="1"/>
    </xf>
    <xf numFmtId="38" fontId="9" fillId="0" borderId="37" xfId="7" applyFont="1" applyBorder="1" applyAlignment="1">
      <alignment horizontal="left" vertical="center" shrinkToFit="1"/>
    </xf>
    <xf numFmtId="0" fontId="9" fillId="0" borderId="37" xfId="6" applyFont="1" applyBorder="1">
      <alignment vertical="center"/>
    </xf>
    <xf numFmtId="38" fontId="9" fillId="0" borderId="26" xfId="6" applyNumberFormat="1" applyFont="1" applyBorder="1" applyAlignment="1">
      <alignment vertical="center" shrinkToFit="1"/>
    </xf>
    <xf numFmtId="0" fontId="9" fillId="0" borderId="37" xfId="6" applyFont="1" applyBorder="1" applyAlignment="1">
      <alignment horizontal="left" vertical="center"/>
    </xf>
    <xf numFmtId="38" fontId="9" fillId="0" borderId="27" xfId="6" applyNumberFormat="1" applyFont="1" applyBorder="1" applyAlignment="1">
      <alignment vertical="center" shrinkToFit="1"/>
    </xf>
    <xf numFmtId="0" fontId="9" fillId="0" borderId="0" xfId="6" applyFont="1" applyBorder="1" applyAlignment="1">
      <alignment horizontal="center" vertical="center"/>
    </xf>
    <xf numFmtId="0" fontId="16" fillId="0" borderId="0" xfId="6" applyFont="1" applyBorder="1" applyAlignment="1">
      <alignment horizontal="left" vertical="top" wrapText="1"/>
    </xf>
    <xf numFmtId="38" fontId="0" fillId="7" borderId="19" xfId="7" applyFont="1" applyFill="1" applyBorder="1" applyAlignment="1">
      <alignment horizontal="right" vertical="center" wrapText="1"/>
    </xf>
    <xf numFmtId="3" fontId="2" fillId="0" borderId="19" xfId="6" applyNumberFormat="1" applyBorder="1" applyAlignment="1">
      <alignment horizontal="right" vertical="center"/>
    </xf>
    <xf numFmtId="3" fontId="2" fillId="0" borderId="30" xfId="6" applyNumberFormat="1" applyBorder="1" applyAlignment="1">
      <alignment horizontal="right" vertical="center"/>
    </xf>
    <xf numFmtId="3" fontId="2" fillId="7" borderId="30" xfId="6" applyNumberFormat="1" applyFill="1" applyBorder="1">
      <alignment vertical="center"/>
    </xf>
    <xf numFmtId="3" fontId="23" fillId="7" borderId="19" xfId="6" applyNumberFormat="1" applyFont="1" applyFill="1" applyBorder="1">
      <alignment vertical="center"/>
    </xf>
    <xf numFmtId="3" fontId="2" fillId="7" borderId="19" xfId="6" applyNumberFormat="1" applyFill="1" applyBorder="1">
      <alignment vertical="center"/>
    </xf>
    <xf numFmtId="3" fontId="2" fillId="7" borderId="19" xfId="6" applyNumberFormat="1" applyFill="1" applyBorder="1" applyAlignment="1">
      <alignment horizontal="right" vertical="center"/>
    </xf>
    <xf numFmtId="38" fontId="0" fillId="4" borderId="24" xfId="7" applyFont="1" applyFill="1" applyBorder="1" applyAlignment="1">
      <alignment horizontal="right" vertical="center"/>
    </xf>
    <xf numFmtId="38" fontId="0" fillId="8" borderId="19" xfId="7" applyFont="1" applyFill="1" applyBorder="1" applyAlignment="1">
      <alignment horizontal="right" vertical="center" wrapText="1"/>
    </xf>
    <xf numFmtId="178" fontId="0" fillId="8" borderId="19" xfId="7" applyNumberFormat="1" applyFont="1" applyFill="1" applyBorder="1" applyAlignment="1">
      <alignment horizontal="right" vertical="center" wrapText="1"/>
    </xf>
    <xf numFmtId="3" fontId="2" fillId="8" borderId="31" xfId="6" applyNumberFormat="1" applyFill="1" applyBorder="1" applyAlignment="1">
      <alignment horizontal="left" vertical="center" wrapText="1"/>
    </xf>
    <xf numFmtId="38" fontId="0" fillId="8" borderId="12" xfId="7" applyFont="1" applyFill="1" applyBorder="1" applyAlignment="1">
      <alignment horizontal="right" vertical="center" wrapText="1"/>
    </xf>
    <xf numFmtId="3" fontId="2" fillId="8" borderId="30" xfId="6" applyNumberFormat="1" applyFill="1" applyBorder="1">
      <alignment vertical="center"/>
    </xf>
    <xf numFmtId="178" fontId="2" fillId="8" borderId="30" xfId="6" applyNumberFormat="1" applyFill="1" applyBorder="1" applyAlignment="1">
      <alignment horizontal="right" vertical="center"/>
    </xf>
    <xf numFmtId="3" fontId="2" fillId="7" borderId="30" xfId="6" applyNumberFormat="1" applyFill="1" applyBorder="1" applyAlignment="1">
      <alignment horizontal="right" vertical="center"/>
    </xf>
    <xf numFmtId="38" fontId="0" fillId="7" borderId="24" xfId="7" applyFont="1" applyFill="1" applyBorder="1" applyAlignment="1">
      <alignment horizontal="right" vertical="center" wrapText="1"/>
    </xf>
    <xf numFmtId="3" fontId="2" fillId="7" borderId="12" xfId="6" applyNumberFormat="1" applyFill="1" applyBorder="1">
      <alignment vertical="center"/>
    </xf>
    <xf numFmtId="0" fontId="2" fillId="0" borderId="56" xfId="6" applyBorder="1" applyAlignment="1">
      <alignment horizontal="left" vertical="center" shrinkToFit="1"/>
    </xf>
    <xf numFmtId="0" fontId="2" fillId="0" borderId="57" xfId="6" applyBorder="1" applyAlignment="1">
      <alignment horizontal="left" vertical="center" shrinkToFit="1"/>
    </xf>
    <xf numFmtId="0" fontId="2" fillId="0" borderId="55" xfId="6" applyBorder="1" applyAlignment="1">
      <alignment horizontal="center" vertical="center" wrapText="1"/>
    </xf>
    <xf numFmtId="0" fontId="2" fillId="0" borderId="54" xfId="6" applyBorder="1" applyAlignment="1">
      <alignment horizontal="center" vertical="center"/>
    </xf>
    <xf numFmtId="0" fontId="0" fillId="0" borderId="35" xfId="6" applyFont="1" applyBorder="1" applyAlignment="1">
      <alignment horizontal="left" vertical="center" shrinkToFit="1"/>
    </xf>
    <xf numFmtId="0" fontId="0" fillId="0" borderId="10" xfId="6" applyFont="1" applyBorder="1" applyAlignment="1">
      <alignment horizontal="left" vertical="center" shrinkToFit="1"/>
    </xf>
    <xf numFmtId="0" fontId="11" fillId="0" borderId="14" xfId="6" applyFont="1" applyBorder="1" applyAlignment="1">
      <alignment horizontal="left" vertical="center" wrapText="1"/>
    </xf>
    <xf numFmtId="0" fontId="12" fillId="0" borderId="34" xfId="6" applyFont="1" applyBorder="1">
      <alignment vertical="center"/>
    </xf>
    <xf numFmtId="0" fontId="2" fillId="0" borderId="19" xfId="6" applyBorder="1" applyAlignment="1">
      <alignment horizontal="left" vertical="center" wrapText="1"/>
    </xf>
    <xf numFmtId="0" fontId="2" fillId="0" borderId="19" xfId="6" applyBorder="1" applyAlignment="1">
      <alignment horizontal="left" vertical="center"/>
    </xf>
    <xf numFmtId="0" fontId="2" fillId="0" borderId="12" xfId="6" applyBorder="1" applyAlignment="1">
      <alignment horizontal="left" vertical="center"/>
    </xf>
    <xf numFmtId="0" fontId="0" fillId="0" borderId="33" xfId="6" applyFont="1" applyBorder="1" applyAlignment="1">
      <alignment horizontal="left" vertical="center" shrinkToFit="1"/>
    </xf>
    <xf numFmtId="0" fontId="0" fillId="0" borderId="14" xfId="6" applyFont="1" applyBorder="1" applyAlignment="1">
      <alignment horizontal="left" vertical="center" shrinkToFit="1"/>
    </xf>
    <xf numFmtId="0" fontId="0" fillId="0" borderId="34" xfId="6" applyFont="1" applyBorder="1" applyAlignment="1">
      <alignment horizontal="left" vertical="center" shrinkToFit="1"/>
    </xf>
    <xf numFmtId="0" fontId="0" fillId="0" borderId="56" xfId="6" applyFont="1" applyBorder="1" applyAlignment="1">
      <alignment horizontal="left" vertical="center" shrinkToFit="1"/>
    </xf>
    <xf numFmtId="0" fontId="2" fillId="0" borderId="30" xfId="6" applyBorder="1" applyAlignment="1">
      <alignment horizontal="center" vertical="center" wrapText="1"/>
    </xf>
    <xf numFmtId="0" fontId="2" fillId="0" borderId="8" xfId="6" applyBorder="1" applyAlignment="1">
      <alignment horizontal="center" vertical="center" wrapText="1"/>
    </xf>
    <xf numFmtId="0" fontId="2" fillId="0" borderId="17" xfId="6" applyBorder="1" applyAlignment="1">
      <alignment horizontal="center" vertical="center" wrapText="1"/>
    </xf>
    <xf numFmtId="0" fontId="12" fillId="0" borderId="28" xfId="6" applyFont="1" applyBorder="1" applyAlignment="1">
      <alignment horizontal="center" vertical="center" wrapText="1"/>
    </xf>
    <xf numFmtId="0" fontId="12" fillId="0" borderId="36" xfId="6" applyFont="1" applyBorder="1" applyAlignment="1">
      <alignment horizontal="center" vertical="center" wrapText="1"/>
    </xf>
    <xf numFmtId="0" fontId="2" fillId="0" borderId="28" xfId="6" applyBorder="1" applyAlignment="1">
      <alignment horizontal="center" vertical="center" wrapText="1"/>
    </xf>
    <xf numFmtId="0" fontId="2" fillId="0" borderId="36" xfId="6" applyBorder="1" applyAlignment="1">
      <alignment horizontal="center" vertical="center" wrapText="1"/>
    </xf>
    <xf numFmtId="0" fontId="2" fillId="0" borderId="51" xfId="6" applyBorder="1" applyAlignment="1">
      <alignment horizontal="center" vertical="center" wrapText="1"/>
    </xf>
    <xf numFmtId="0" fontId="2" fillId="0" borderId="16" xfId="6" applyBorder="1" applyAlignment="1">
      <alignment horizontal="center" vertical="center" wrapText="1"/>
    </xf>
    <xf numFmtId="0" fontId="0" fillId="5" borderId="58" xfId="6" applyFont="1" applyFill="1" applyBorder="1" applyAlignment="1">
      <alignment horizontal="center" vertical="center" textRotation="255"/>
    </xf>
    <xf numFmtId="0" fontId="0" fillId="5" borderId="39" xfId="6" applyFont="1" applyFill="1" applyBorder="1" applyAlignment="1">
      <alignment horizontal="center" vertical="center" textRotation="255"/>
    </xf>
    <xf numFmtId="0" fontId="2" fillId="0" borderId="28" xfId="6" applyBorder="1" applyAlignment="1">
      <alignment horizontal="center" vertical="center" textRotation="255"/>
    </xf>
    <xf numFmtId="0" fontId="2" fillId="0" borderId="29" xfId="6" applyBorder="1" applyAlignment="1">
      <alignment horizontal="center" vertical="center" textRotation="255"/>
    </xf>
    <xf numFmtId="0" fontId="2" fillId="0" borderId="59" xfId="6" applyBorder="1" applyAlignment="1">
      <alignment horizontal="center" vertical="center" textRotation="255"/>
    </xf>
    <xf numFmtId="0" fontId="2" fillId="0" borderId="0" xfId="6" applyAlignment="1">
      <alignment horizontal="center" vertical="center" textRotation="255"/>
    </xf>
    <xf numFmtId="0" fontId="2" fillId="0" borderId="51" xfId="6" applyBorder="1" applyAlignment="1">
      <alignment horizontal="center" vertical="center" textRotation="255"/>
    </xf>
    <xf numFmtId="0" fontId="2" fillId="0" borderId="15" xfId="6" applyBorder="1" applyAlignment="1">
      <alignment horizontal="center" vertical="center" textRotation="255"/>
    </xf>
    <xf numFmtId="0" fontId="2" fillId="5" borderId="28" xfId="6" applyFill="1" applyBorder="1" applyAlignment="1">
      <alignment horizontal="center" vertical="center" textRotation="255"/>
    </xf>
    <xf numFmtId="0" fontId="2" fillId="5" borderId="36" xfId="6" applyFill="1" applyBorder="1" applyAlignment="1">
      <alignment horizontal="center" vertical="center" textRotation="255"/>
    </xf>
    <xf numFmtId="0" fontId="2" fillId="5" borderId="59" xfId="6" applyFill="1" applyBorder="1" applyAlignment="1">
      <alignment horizontal="center" vertical="center" textRotation="255"/>
    </xf>
    <xf numFmtId="0" fontId="2" fillId="5" borderId="7" xfId="6" applyFill="1" applyBorder="1" applyAlignment="1">
      <alignment horizontal="center" vertical="center" textRotation="255"/>
    </xf>
    <xf numFmtId="0" fontId="2" fillId="5" borderId="51" xfId="6" applyFill="1" applyBorder="1" applyAlignment="1">
      <alignment horizontal="center" vertical="center" textRotation="255"/>
    </xf>
    <xf numFmtId="0" fontId="2" fillId="5" borderId="15" xfId="6" applyFill="1" applyBorder="1" applyAlignment="1">
      <alignment horizontal="center" vertical="center" textRotation="255"/>
    </xf>
    <xf numFmtId="0" fontId="2" fillId="0" borderId="36" xfId="6" applyBorder="1" applyAlignment="1">
      <alignment horizontal="center" vertical="center" textRotation="255"/>
    </xf>
    <xf numFmtId="0" fontId="2" fillId="0" borderId="7" xfId="6" applyBorder="1" applyAlignment="1">
      <alignment horizontal="center" vertical="center" textRotation="255"/>
    </xf>
    <xf numFmtId="0" fontId="2" fillId="5" borderId="58" xfId="6" applyFill="1" applyBorder="1" applyAlignment="1">
      <alignment horizontal="center" vertical="center" textRotation="255"/>
    </xf>
    <xf numFmtId="0" fontId="2" fillId="5" borderId="39" xfId="6" applyFill="1" applyBorder="1" applyAlignment="1">
      <alignment horizontal="center" vertical="center" textRotation="255"/>
    </xf>
    <xf numFmtId="0" fontId="9" fillId="0" borderId="26" xfId="6" applyFont="1" applyBorder="1" applyAlignment="1">
      <alignment horizontal="left" vertical="center"/>
    </xf>
    <xf numFmtId="0" fontId="9" fillId="0" borderId="27" xfId="6" applyFont="1" applyBorder="1" applyAlignment="1">
      <alignment horizontal="left" vertical="center"/>
    </xf>
    <xf numFmtId="0" fontId="9" fillId="0" borderId="30" xfId="6" applyFont="1" applyBorder="1" applyAlignment="1">
      <alignment horizontal="center" vertical="center" wrapText="1"/>
    </xf>
    <xf numFmtId="0" fontId="9" fillId="0" borderId="8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0" fontId="16" fillId="0" borderId="30" xfId="6" applyFont="1" applyBorder="1" applyAlignment="1">
      <alignment horizontal="left" vertical="top" wrapText="1"/>
    </xf>
    <xf numFmtId="0" fontId="16" fillId="0" borderId="8" xfId="6" applyFont="1" applyBorder="1" applyAlignment="1">
      <alignment horizontal="left" vertical="top" wrapText="1"/>
    </xf>
    <xf numFmtId="0" fontId="16" fillId="0" borderId="17" xfId="6" applyFont="1" applyBorder="1" applyAlignment="1">
      <alignment horizontal="left" vertical="top" wrapText="1"/>
    </xf>
    <xf numFmtId="0" fontId="9" fillId="0" borderId="19" xfId="6" applyFont="1" applyBorder="1" applyAlignment="1">
      <alignment horizontal="center" vertical="center" shrinkToFit="1"/>
    </xf>
    <xf numFmtId="0" fontId="9" fillId="0" borderId="30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17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9" fillId="0" borderId="19" xfId="6" applyFont="1" applyBorder="1" applyAlignment="1">
      <alignment horizontal="center" vertical="center"/>
    </xf>
    <xf numFmtId="0" fontId="20" fillId="0" borderId="26" xfId="6" applyFont="1" applyBorder="1" applyAlignment="1">
      <alignment horizontal="center" vertical="center" shrinkToFit="1"/>
    </xf>
    <xf numFmtId="0" fontId="20" fillId="0" borderId="37" xfId="6" applyFont="1" applyBorder="1" applyAlignment="1">
      <alignment horizontal="center" vertical="center" shrinkToFit="1"/>
    </xf>
    <xf numFmtId="0" fontId="21" fillId="0" borderId="30" xfId="6" applyFont="1" applyBorder="1" applyAlignment="1">
      <alignment horizontal="left" vertical="top" wrapText="1"/>
    </xf>
    <xf numFmtId="0" fontId="21" fillId="0" borderId="8" xfId="6" applyFont="1" applyBorder="1" applyAlignment="1">
      <alignment horizontal="left" vertical="top" wrapText="1"/>
    </xf>
    <xf numFmtId="0" fontId="21" fillId="0" borderId="17" xfId="6" applyFont="1" applyBorder="1" applyAlignment="1">
      <alignment horizontal="left" vertical="top" wrapText="1"/>
    </xf>
    <xf numFmtId="0" fontId="9" fillId="0" borderId="26" xfId="9" applyFont="1" applyBorder="1" applyAlignment="1">
      <alignment vertical="center"/>
    </xf>
    <xf numFmtId="0" fontId="9" fillId="0" borderId="27" xfId="9" applyFont="1" applyBorder="1" applyAlignment="1">
      <alignment vertical="center"/>
    </xf>
    <xf numFmtId="0" fontId="9" fillId="0" borderId="37" xfId="9" applyFont="1" applyBorder="1" applyAlignment="1">
      <alignment vertical="center"/>
    </xf>
    <xf numFmtId="0" fontId="9" fillId="0" borderId="62" xfId="6" applyFont="1" applyBorder="1" applyAlignment="1">
      <alignment horizontal="left" vertical="center"/>
    </xf>
    <xf numFmtId="0" fontId="9" fillId="0" borderId="26" xfId="6" applyFont="1" applyBorder="1" applyAlignment="1">
      <alignment horizontal="center" vertical="center" shrinkToFit="1"/>
    </xf>
    <xf numFmtId="0" fontId="9" fillId="0" borderId="37" xfId="6" applyFont="1" applyBorder="1" applyAlignment="1">
      <alignment horizontal="center" vertical="center" shrinkToFit="1"/>
    </xf>
    <xf numFmtId="0" fontId="9" fillId="0" borderId="26" xfId="6" applyFont="1" applyBorder="1" applyAlignment="1">
      <alignment horizontal="center" vertical="center"/>
    </xf>
    <xf numFmtId="0" fontId="9" fillId="0" borderId="37" xfId="6" applyFont="1" applyBorder="1" applyAlignment="1">
      <alignment horizontal="center" vertical="center"/>
    </xf>
  </cellXfs>
  <cellStyles count="10">
    <cellStyle name="Comma" xfId="4"/>
    <cellStyle name="Comma [0]" xfId="5"/>
    <cellStyle name="Currency" xfId="2"/>
    <cellStyle name="Currency [0]" xfId="3"/>
    <cellStyle name="Normal" xfId="9"/>
    <cellStyle name="Percent" xfId="1"/>
    <cellStyle name="パーセント 2" xfId="8"/>
    <cellStyle name="桁区切り 2" xfId="7"/>
    <cellStyle name="標準" xfId="0" builtinId="0"/>
    <cellStyle name="標準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コンボボックス用シート"/>
      <sheetName val="単価表一覧"/>
      <sheetName val="整理番号表"/>
      <sheetName val="機構P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view="pageBreakPreview" topLeftCell="A10" zoomScaleNormal="100" zoomScaleSheetLayoutView="100" workbookViewId="0"/>
  </sheetViews>
  <sheetFormatPr defaultColWidth="9" defaultRowHeight="13" x14ac:dyDescent="0.2"/>
  <cols>
    <col min="1" max="4" width="2.6328125" style="4" customWidth="1"/>
    <col min="5" max="7" width="10.6328125" style="4" customWidth="1"/>
    <col min="8" max="8" width="3.6328125" style="4" customWidth="1"/>
    <col min="9" max="12" width="12.6328125" style="4" customWidth="1"/>
    <col min="13" max="13" width="8.6328125" style="4" customWidth="1"/>
    <col min="14" max="14" width="30.6328125" style="4" customWidth="1"/>
    <col min="15" max="15" width="5.6328125" style="4" customWidth="1"/>
    <col min="16" max="16384" width="9" style="4"/>
  </cols>
  <sheetData>
    <row r="1" spans="1:18" ht="18" customHeight="1" x14ac:dyDescent="0.2">
      <c r="A1" s="1" t="s">
        <v>0</v>
      </c>
      <c r="B1" s="2"/>
      <c r="C1" s="2"/>
      <c r="D1" s="2"/>
      <c r="E1" s="2"/>
      <c r="F1" s="2"/>
      <c r="G1" s="2"/>
      <c r="H1" s="3"/>
      <c r="Q1" s="5"/>
    </row>
    <row r="2" spans="1:18" ht="13.5" thickBot="1" x14ac:dyDescent="0.25">
      <c r="H2" s="6"/>
    </row>
    <row r="3" spans="1:18" ht="17.25" customHeight="1" thickBot="1" x14ac:dyDescent="0.25">
      <c r="A3" s="233" t="s">
        <v>1</v>
      </c>
      <c r="B3" s="234"/>
      <c r="C3" s="234"/>
      <c r="D3" s="234"/>
      <c r="E3" s="235"/>
      <c r="F3" s="236"/>
      <c r="G3" s="234"/>
      <c r="H3" s="234"/>
      <c r="I3" s="234"/>
      <c r="J3" s="235"/>
      <c r="K3" s="7" t="s">
        <v>2</v>
      </c>
      <c r="L3" s="222"/>
      <c r="M3" s="223"/>
      <c r="N3" s="8"/>
      <c r="Q3" s="5"/>
    </row>
    <row r="4" spans="1:18" ht="10" customHeight="1" thickBot="1" x14ac:dyDescent="0.25">
      <c r="H4" s="6"/>
    </row>
    <row r="5" spans="1:18" x14ac:dyDescent="0.2">
      <c r="A5" s="9"/>
      <c r="B5" s="10"/>
      <c r="C5" s="10"/>
      <c r="D5" s="10"/>
      <c r="E5" s="10"/>
      <c r="F5" s="10"/>
      <c r="G5" s="10"/>
      <c r="H5" s="11"/>
      <c r="I5" s="12" t="s">
        <v>117</v>
      </c>
      <c r="J5" s="12" t="s">
        <v>3</v>
      </c>
      <c r="K5" s="12" t="s">
        <v>4</v>
      </c>
      <c r="L5" s="12" t="s">
        <v>5</v>
      </c>
      <c r="M5" s="12" t="s">
        <v>6</v>
      </c>
      <c r="N5" s="224" t="s">
        <v>32</v>
      </c>
    </row>
    <row r="6" spans="1:18" x14ac:dyDescent="0.2">
      <c r="A6" s="13"/>
      <c r="B6" s="6"/>
      <c r="C6" s="6"/>
      <c r="D6" s="6"/>
      <c r="E6" s="6"/>
      <c r="F6" s="6"/>
      <c r="G6" s="6"/>
      <c r="H6" s="14"/>
      <c r="I6" s="160" t="s">
        <v>125</v>
      </c>
      <c r="J6" s="160" t="s">
        <v>125</v>
      </c>
      <c r="K6" s="160" t="s">
        <v>125</v>
      </c>
      <c r="L6" s="160" t="s">
        <v>125</v>
      </c>
      <c r="M6" s="15" t="s">
        <v>7</v>
      </c>
      <c r="N6" s="225"/>
    </row>
    <row r="7" spans="1:18" x14ac:dyDescent="0.2">
      <c r="A7" s="13"/>
      <c r="B7" s="6"/>
      <c r="C7" s="6"/>
      <c r="D7" s="6"/>
      <c r="E7" s="6"/>
      <c r="F7" s="6"/>
      <c r="G7" s="6"/>
      <c r="H7" s="14"/>
      <c r="I7" s="15" t="s">
        <v>8</v>
      </c>
      <c r="J7" s="15" t="s">
        <v>9</v>
      </c>
      <c r="K7" s="15" t="s">
        <v>10</v>
      </c>
      <c r="L7" s="15" t="s">
        <v>11</v>
      </c>
      <c r="M7" s="16" t="s">
        <v>12</v>
      </c>
      <c r="N7" s="225"/>
    </row>
    <row r="8" spans="1:18" ht="28" customHeight="1" thickBot="1" x14ac:dyDescent="0.25">
      <c r="A8" s="17" t="str">
        <f>+IF(I35=0,"①付加価値額（円）","①付加価値額（円/人）")</f>
        <v>①付加価値額（円）</v>
      </c>
      <c r="B8" s="18"/>
      <c r="C8" s="18"/>
      <c r="D8" s="18"/>
      <c r="E8" s="18"/>
      <c r="F8" s="19"/>
      <c r="G8" s="19"/>
      <c r="H8" s="20" t="s">
        <v>13</v>
      </c>
      <c r="I8" s="21">
        <f>I10-I20+I30</f>
        <v>0</v>
      </c>
      <c r="J8" s="21" t="e">
        <f>J10-J20+J30</f>
        <v>#DIV/0!</v>
      </c>
      <c r="K8" s="21" t="e">
        <f>K10-K20+K30</f>
        <v>#DIV/0!</v>
      </c>
      <c r="L8" s="21" t="e">
        <f>L10-L20+L30</f>
        <v>#DIV/0!</v>
      </c>
      <c r="M8" s="108" t="str">
        <f>IF(I8=0,"-",+(L8-I8)/I8*100)</f>
        <v>-</v>
      </c>
      <c r="N8" s="22"/>
    </row>
    <row r="9" spans="1:18" ht="10" customHeight="1" thickBot="1" x14ac:dyDescent="0.25">
      <c r="A9" s="23"/>
      <c r="B9" s="24"/>
      <c r="C9" s="24"/>
      <c r="D9" s="24"/>
      <c r="E9" s="24"/>
      <c r="F9" s="24"/>
      <c r="G9" s="24"/>
      <c r="H9" s="24"/>
      <c r="I9" s="25"/>
      <c r="J9" s="25"/>
      <c r="K9" s="25"/>
      <c r="L9" s="25"/>
      <c r="M9" s="25"/>
      <c r="N9" s="26"/>
    </row>
    <row r="10" spans="1:18" ht="28" customHeight="1" x14ac:dyDescent="0.2">
      <c r="A10" s="27" t="s">
        <v>14</v>
      </c>
      <c r="B10" s="28"/>
      <c r="C10" s="28"/>
      <c r="D10" s="28"/>
      <c r="E10" s="28"/>
      <c r="F10" s="28"/>
      <c r="G10" s="28"/>
      <c r="H10" s="29"/>
      <c r="I10" s="30">
        <f>SUM(I11:I14)</f>
        <v>0</v>
      </c>
      <c r="J10" s="30">
        <f>SUM(J11:J14)</f>
        <v>0</v>
      </c>
      <c r="K10" s="30">
        <f>SUM(K11:K14)</f>
        <v>0</v>
      </c>
      <c r="L10" s="30">
        <f>SUM(L11:L14)</f>
        <v>0</v>
      </c>
      <c r="M10" s="65"/>
      <c r="N10" s="42"/>
    </row>
    <row r="11" spans="1:18" ht="25" customHeight="1" x14ac:dyDescent="0.2">
      <c r="A11" s="31"/>
      <c r="B11" s="230" t="s">
        <v>26</v>
      </c>
      <c r="C11" s="230"/>
      <c r="D11" s="230"/>
      <c r="E11" s="230"/>
      <c r="F11" s="110" t="s">
        <v>27</v>
      </c>
      <c r="G11" s="111"/>
      <c r="H11" s="147">
        <v>1</v>
      </c>
      <c r="I11" s="33"/>
      <c r="J11" s="205">
        <f>販売計画!F43</f>
        <v>0</v>
      </c>
      <c r="K11" s="205">
        <f>販売計画!H43</f>
        <v>0</v>
      </c>
      <c r="L11" s="205">
        <f>販売計画!J43</f>
        <v>0</v>
      </c>
      <c r="M11" s="66"/>
      <c r="N11" s="61"/>
      <c r="R11" s="32"/>
    </row>
    <row r="12" spans="1:18" ht="25" customHeight="1" x14ac:dyDescent="0.2">
      <c r="A12" s="31"/>
      <c r="B12" s="230"/>
      <c r="C12" s="230"/>
      <c r="D12" s="230"/>
      <c r="E12" s="230"/>
      <c r="F12" s="110" t="s">
        <v>28</v>
      </c>
      <c r="G12" s="111"/>
      <c r="H12" s="147">
        <v>2</v>
      </c>
      <c r="I12" s="33"/>
      <c r="J12" s="33"/>
      <c r="K12" s="33"/>
      <c r="L12" s="33"/>
      <c r="M12" s="66"/>
      <c r="N12" s="181"/>
      <c r="R12" s="32"/>
    </row>
    <row r="13" spans="1:18" ht="25" customHeight="1" x14ac:dyDescent="0.2">
      <c r="A13" s="31"/>
      <c r="B13" s="230" t="s">
        <v>25</v>
      </c>
      <c r="C13" s="230"/>
      <c r="D13" s="230"/>
      <c r="E13" s="230"/>
      <c r="F13" s="110" t="s">
        <v>39</v>
      </c>
      <c r="G13" s="111"/>
      <c r="H13" s="147">
        <v>3</v>
      </c>
      <c r="I13" s="205">
        <f>雑収入明細!G13</f>
        <v>0</v>
      </c>
      <c r="J13" s="205">
        <f>雑収入明細!H13</f>
        <v>0</v>
      </c>
      <c r="K13" s="205">
        <f>雑収入明細!I13</f>
        <v>0</v>
      </c>
      <c r="L13" s="205">
        <f>雑収入明細!J13</f>
        <v>0</v>
      </c>
      <c r="M13" s="66"/>
      <c r="N13" s="61"/>
      <c r="R13" s="32"/>
    </row>
    <row r="14" spans="1:18" ht="25" customHeight="1" x14ac:dyDescent="0.2">
      <c r="A14" s="31"/>
      <c r="B14" s="230"/>
      <c r="C14" s="230"/>
      <c r="D14" s="230"/>
      <c r="E14" s="230"/>
      <c r="F14" s="110" t="s">
        <v>29</v>
      </c>
      <c r="G14" s="111"/>
      <c r="H14" s="147">
        <v>4</v>
      </c>
      <c r="I14" s="33"/>
      <c r="J14" s="33"/>
      <c r="K14" s="33"/>
      <c r="L14" s="33"/>
      <c r="M14" s="66"/>
      <c r="N14" s="62"/>
      <c r="R14" s="32"/>
    </row>
    <row r="15" spans="1:18" ht="25" customHeight="1" x14ac:dyDescent="0.2">
      <c r="A15" s="31"/>
      <c r="B15" s="230"/>
      <c r="C15" s="230"/>
      <c r="D15" s="230"/>
      <c r="E15" s="230"/>
      <c r="F15" s="110" t="s">
        <v>38</v>
      </c>
      <c r="G15" s="111"/>
      <c r="H15" s="147">
        <v>5</v>
      </c>
      <c r="I15" s="213"/>
      <c r="J15" s="213"/>
      <c r="K15" s="213"/>
      <c r="L15" s="213"/>
      <c r="M15" s="214"/>
      <c r="N15" s="215" t="s">
        <v>99</v>
      </c>
      <c r="R15" s="32"/>
    </row>
    <row r="16" spans="1:18" ht="25" customHeight="1" x14ac:dyDescent="0.2">
      <c r="A16" s="31"/>
      <c r="B16" s="230"/>
      <c r="C16" s="230"/>
      <c r="D16" s="230"/>
      <c r="E16" s="230"/>
      <c r="F16" s="110" t="s">
        <v>30</v>
      </c>
      <c r="G16" s="111"/>
      <c r="H16" s="147">
        <v>6</v>
      </c>
      <c r="I16" s="213"/>
      <c r="J16" s="213"/>
      <c r="K16" s="213"/>
      <c r="L16" s="213"/>
      <c r="M16" s="214"/>
      <c r="N16" s="215" t="s">
        <v>99</v>
      </c>
      <c r="R16" s="32"/>
    </row>
    <row r="17" spans="1:18" ht="25" customHeight="1" x14ac:dyDescent="0.2">
      <c r="A17" s="31"/>
      <c r="B17" s="231" t="s">
        <v>31</v>
      </c>
      <c r="C17" s="231"/>
      <c r="D17" s="231"/>
      <c r="E17" s="231"/>
      <c r="F17" s="44" t="s">
        <v>40</v>
      </c>
      <c r="G17" s="45"/>
      <c r="H17" s="147">
        <v>7</v>
      </c>
      <c r="I17" s="213"/>
      <c r="J17" s="213"/>
      <c r="K17" s="213"/>
      <c r="L17" s="213"/>
      <c r="M17" s="214"/>
      <c r="N17" s="215" t="s">
        <v>99</v>
      </c>
      <c r="R17" s="32"/>
    </row>
    <row r="18" spans="1:18" ht="25" customHeight="1" thickBot="1" x14ac:dyDescent="0.25">
      <c r="A18" s="35"/>
      <c r="B18" s="232"/>
      <c r="C18" s="232"/>
      <c r="D18" s="232"/>
      <c r="E18" s="232"/>
      <c r="F18" s="64" t="s">
        <v>108</v>
      </c>
      <c r="G18" s="55"/>
      <c r="H18" s="148">
        <v>8</v>
      </c>
      <c r="I18" s="216"/>
      <c r="J18" s="216"/>
      <c r="K18" s="216"/>
      <c r="L18" s="216"/>
      <c r="M18" s="214"/>
      <c r="N18" s="215" t="s">
        <v>99</v>
      </c>
      <c r="R18" s="32"/>
    </row>
    <row r="19" spans="1:18" ht="10" customHeight="1" thickBot="1" x14ac:dyDescent="0.25">
      <c r="A19" s="23"/>
      <c r="B19" s="24"/>
      <c r="C19" s="24"/>
      <c r="D19" s="24"/>
      <c r="E19" s="24"/>
      <c r="F19" s="24"/>
      <c r="G19" s="24"/>
      <c r="H19" s="24"/>
      <c r="I19" s="25"/>
      <c r="J19" s="25"/>
      <c r="K19" s="25"/>
      <c r="L19" s="25"/>
      <c r="M19" s="25"/>
      <c r="N19" s="26"/>
    </row>
    <row r="20" spans="1:18" ht="25" customHeight="1" x14ac:dyDescent="0.2">
      <c r="A20" s="38" t="s">
        <v>15</v>
      </c>
      <c r="B20" s="39"/>
      <c r="C20" s="39"/>
      <c r="D20" s="39"/>
      <c r="E20" s="39"/>
      <c r="F20" s="39"/>
      <c r="G20" s="149" t="s">
        <v>112</v>
      </c>
      <c r="H20" s="40"/>
      <c r="I20" s="78">
        <f>I21+I22+I23+I25+I26+I27-I24</f>
        <v>0</v>
      </c>
      <c r="J20" s="212" t="e">
        <f>J21+J22+J23+J25+J26+J27-J24</f>
        <v>#DIV/0!</v>
      </c>
      <c r="K20" s="212" t="e">
        <f t="shared" ref="K20:L20" si="0">K21+K22+K23+K25+K26+K27-K24</f>
        <v>#DIV/0!</v>
      </c>
      <c r="L20" s="212" t="e">
        <f t="shared" si="0"/>
        <v>#DIV/0!</v>
      </c>
      <c r="M20" s="70"/>
      <c r="N20" s="42"/>
    </row>
    <row r="21" spans="1:18" ht="25" customHeight="1" x14ac:dyDescent="0.2">
      <c r="A21" s="43"/>
      <c r="B21" s="237" t="s">
        <v>34</v>
      </c>
      <c r="C21" s="237"/>
      <c r="D21" s="49" t="s">
        <v>120</v>
      </c>
      <c r="E21" s="50"/>
      <c r="F21" s="50"/>
      <c r="G21" s="50"/>
      <c r="H21" s="67">
        <v>9</v>
      </c>
      <c r="I21" s="163"/>
      <c r="J21" s="52"/>
      <c r="K21" s="52"/>
      <c r="L21" s="52"/>
      <c r="M21" s="71"/>
      <c r="N21" s="53"/>
    </row>
    <row r="22" spans="1:18" ht="25" customHeight="1" x14ac:dyDescent="0.2">
      <c r="A22" s="43"/>
      <c r="B22" s="238"/>
      <c r="C22" s="238"/>
      <c r="D22" s="44" t="s">
        <v>44</v>
      </c>
      <c r="E22" s="50"/>
      <c r="F22" s="50"/>
      <c r="G22" s="50"/>
      <c r="H22" s="67">
        <v>10</v>
      </c>
      <c r="I22" s="208">
        <f>農業原価!G8</f>
        <v>0</v>
      </c>
      <c r="J22" s="219" t="e">
        <f>農業原価!H8</f>
        <v>#DIV/0!</v>
      </c>
      <c r="K22" s="219" t="e">
        <f>農業原価!I8</f>
        <v>#DIV/0!</v>
      </c>
      <c r="L22" s="219" t="e">
        <f>農業原価!J8</f>
        <v>#DIV/0!</v>
      </c>
      <c r="M22" s="71"/>
      <c r="N22" s="53"/>
    </row>
    <row r="23" spans="1:18" ht="25" customHeight="1" x14ac:dyDescent="0.2">
      <c r="A23" s="43"/>
      <c r="B23" s="238"/>
      <c r="C23" s="238"/>
      <c r="D23" s="44" t="s">
        <v>42</v>
      </c>
      <c r="E23" s="45"/>
      <c r="F23" s="45"/>
      <c r="G23" s="45"/>
      <c r="H23" s="68">
        <v>11</v>
      </c>
      <c r="I23" s="165"/>
      <c r="J23" s="209">
        <f>$I$24</f>
        <v>0</v>
      </c>
      <c r="K23" s="209">
        <f t="shared" ref="K23:L24" si="1">$I$24</f>
        <v>0</v>
      </c>
      <c r="L23" s="209">
        <f t="shared" si="1"/>
        <v>0</v>
      </c>
      <c r="M23" s="71"/>
      <c r="N23" s="48"/>
    </row>
    <row r="24" spans="1:18" ht="25" customHeight="1" x14ac:dyDescent="0.2">
      <c r="A24" s="43"/>
      <c r="B24" s="238"/>
      <c r="C24" s="238"/>
      <c r="D24" s="44" t="s">
        <v>43</v>
      </c>
      <c r="E24" s="50"/>
      <c r="F24" s="50"/>
      <c r="G24" s="50"/>
      <c r="H24" s="67">
        <v>12</v>
      </c>
      <c r="I24" s="163"/>
      <c r="J24" s="209">
        <f>$I$24</f>
        <v>0</v>
      </c>
      <c r="K24" s="209">
        <f t="shared" si="1"/>
        <v>0</v>
      </c>
      <c r="L24" s="209">
        <f t="shared" si="1"/>
        <v>0</v>
      </c>
      <c r="M24" s="71"/>
      <c r="N24" s="53"/>
    </row>
    <row r="25" spans="1:18" ht="25" customHeight="1" x14ac:dyDescent="0.2">
      <c r="A25" s="43"/>
      <c r="B25" s="239"/>
      <c r="C25" s="239"/>
      <c r="D25" s="44" t="s">
        <v>24</v>
      </c>
      <c r="E25" s="45"/>
      <c r="F25" s="45"/>
      <c r="G25" s="45"/>
      <c r="H25" s="68">
        <v>13</v>
      </c>
      <c r="I25" s="210">
        <f>一般管理費!G8</f>
        <v>0</v>
      </c>
      <c r="J25" s="211" t="e">
        <f>一般管理費!H8</f>
        <v>#DIV/0!</v>
      </c>
      <c r="K25" s="211" t="e">
        <f>一般管理費!I8</f>
        <v>#DIV/0!</v>
      </c>
      <c r="L25" s="211" t="e">
        <f>一般管理費!J8</f>
        <v>#DIV/0!</v>
      </c>
      <c r="M25" s="71"/>
      <c r="N25" s="48"/>
      <c r="O25" s="32"/>
    </row>
    <row r="26" spans="1:18" ht="25" customHeight="1" x14ac:dyDescent="0.2">
      <c r="A26" s="43"/>
      <c r="B26" s="240" t="s">
        <v>33</v>
      </c>
      <c r="C26" s="241"/>
      <c r="D26" s="50" t="s">
        <v>36</v>
      </c>
      <c r="E26" s="50"/>
      <c r="F26" s="50"/>
      <c r="G26" s="50"/>
      <c r="H26" s="67">
        <v>14</v>
      </c>
      <c r="I26" s="165"/>
      <c r="J26" s="47"/>
      <c r="K26" s="47"/>
      <c r="L26" s="47"/>
      <c r="M26" s="71"/>
      <c r="N26" s="53"/>
      <c r="O26" s="32"/>
    </row>
    <row r="27" spans="1:18" ht="25" customHeight="1" x14ac:dyDescent="0.2">
      <c r="A27" s="43"/>
      <c r="B27" s="242" t="s">
        <v>35</v>
      </c>
      <c r="C27" s="243"/>
      <c r="D27" s="50" t="s">
        <v>41</v>
      </c>
      <c r="E27" s="50"/>
      <c r="F27" s="50"/>
      <c r="G27" s="50"/>
      <c r="H27" s="67">
        <v>15</v>
      </c>
      <c r="I27" s="163"/>
      <c r="J27" s="52"/>
      <c r="K27" s="52"/>
      <c r="L27" s="52"/>
      <c r="M27" s="71"/>
      <c r="N27" s="53"/>
      <c r="O27" s="32"/>
    </row>
    <row r="28" spans="1:18" ht="25" customHeight="1" thickBot="1" x14ac:dyDescent="0.25">
      <c r="A28" s="43"/>
      <c r="B28" s="244"/>
      <c r="C28" s="245"/>
      <c r="D28" s="45" t="s">
        <v>37</v>
      </c>
      <c r="E28" s="45"/>
      <c r="F28" s="45"/>
      <c r="G28" s="45"/>
      <c r="H28" s="68">
        <v>16</v>
      </c>
      <c r="I28" s="217"/>
      <c r="J28" s="217"/>
      <c r="K28" s="217"/>
      <c r="L28" s="217"/>
      <c r="M28" s="218"/>
      <c r="N28" s="215" t="s">
        <v>99</v>
      </c>
    </row>
    <row r="29" spans="1:18" ht="10" customHeight="1" thickBot="1" x14ac:dyDescent="0.25">
      <c r="A29" s="23"/>
      <c r="B29" s="24"/>
      <c r="C29" s="24"/>
      <c r="D29" s="24"/>
      <c r="E29" s="24"/>
      <c r="F29" s="24"/>
      <c r="G29" s="24"/>
      <c r="H29" s="24"/>
      <c r="I29" s="25"/>
      <c r="J29" s="25"/>
      <c r="K29" s="25"/>
      <c r="L29" s="25"/>
      <c r="M29" s="25"/>
      <c r="N29" s="26"/>
    </row>
    <row r="30" spans="1:18" ht="28" customHeight="1" thickBot="1" x14ac:dyDescent="0.25">
      <c r="A30" s="79" t="s">
        <v>16</v>
      </c>
      <c r="B30" s="80"/>
      <c r="C30" s="81"/>
      <c r="D30" s="81"/>
      <c r="E30" s="81"/>
      <c r="F30" s="82"/>
      <c r="G30" s="152" t="s">
        <v>131</v>
      </c>
      <c r="H30" s="83"/>
      <c r="I30" s="153">
        <f t="shared" ref="I30:L30" si="2">I31+I33+I32</f>
        <v>0</v>
      </c>
      <c r="J30" s="153">
        <f t="shared" si="2"/>
        <v>0</v>
      </c>
      <c r="K30" s="153">
        <f t="shared" si="2"/>
        <v>0</v>
      </c>
      <c r="L30" s="154">
        <f t="shared" si="2"/>
        <v>0</v>
      </c>
      <c r="M30" s="109"/>
      <c r="N30" s="84"/>
    </row>
    <row r="31" spans="1:18" ht="28" customHeight="1" x14ac:dyDescent="0.2">
      <c r="A31" s="246"/>
      <c r="B31" s="77" t="s">
        <v>96</v>
      </c>
      <c r="C31" s="74"/>
      <c r="D31" s="74"/>
      <c r="E31" s="74"/>
      <c r="F31" s="75"/>
      <c r="G31" s="75"/>
      <c r="H31" s="150">
        <v>17</v>
      </c>
      <c r="I31" s="220">
        <f>農業原価!G20</f>
        <v>0</v>
      </c>
      <c r="J31" s="220">
        <f>農業原価!H20</f>
        <v>0</v>
      </c>
      <c r="K31" s="220">
        <f>農業原価!I20</f>
        <v>0</v>
      </c>
      <c r="L31" s="220">
        <f>農業原価!J20</f>
        <v>0</v>
      </c>
      <c r="M31" s="76"/>
      <c r="N31" s="42"/>
    </row>
    <row r="32" spans="1:18" ht="28" customHeight="1" x14ac:dyDescent="0.2">
      <c r="A32" s="246"/>
      <c r="B32" s="121" t="s">
        <v>97</v>
      </c>
      <c r="C32" s="122"/>
      <c r="D32" s="122"/>
      <c r="E32" s="122"/>
      <c r="F32" s="123"/>
      <c r="G32" s="123"/>
      <c r="H32" s="151">
        <v>18</v>
      </c>
      <c r="I32" s="184">
        <f>一般管理費!G29</f>
        <v>0</v>
      </c>
      <c r="J32" s="184">
        <f>一般管理費!H29</f>
        <v>0</v>
      </c>
      <c r="K32" s="184">
        <f>一般管理費!I29</f>
        <v>0</v>
      </c>
      <c r="L32" s="184">
        <f>一般管理費!J29</f>
        <v>0</v>
      </c>
      <c r="M32" s="119"/>
      <c r="N32" s="124"/>
    </row>
    <row r="33" spans="1:14" ht="28" customHeight="1" thickBot="1" x14ac:dyDescent="0.25">
      <c r="A33" s="247"/>
      <c r="B33" s="226" t="s">
        <v>98</v>
      </c>
      <c r="C33" s="227"/>
      <c r="D33" s="227"/>
      <c r="E33" s="227"/>
      <c r="F33" s="227"/>
      <c r="G33" s="227"/>
      <c r="H33" s="148">
        <v>19</v>
      </c>
      <c r="I33" s="36"/>
      <c r="J33" s="36"/>
      <c r="K33" s="36"/>
      <c r="L33" s="36"/>
      <c r="M33" s="37"/>
      <c r="N33" s="22"/>
    </row>
    <row r="34" spans="1:14" ht="10" customHeight="1" thickBot="1" x14ac:dyDescent="0.25">
      <c r="A34" s="23"/>
      <c r="B34" s="24"/>
      <c r="C34" s="24"/>
      <c r="D34" s="24"/>
      <c r="E34" s="24"/>
      <c r="F34" s="24"/>
      <c r="G34" s="24"/>
      <c r="H34" s="24"/>
      <c r="I34" s="25"/>
      <c r="J34" s="25"/>
      <c r="K34" s="25"/>
      <c r="L34" s="25"/>
      <c r="M34" s="25"/>
      <c r="N34" s="26"/>
    </row>
    <row r="35" spans="1:14" ht="28" customHeight="1" thickBot="1" x14ac:dyDescent="0.25">
      <c r="A35" s="59" t="s">
        <v>17</v>
      </c>
      <c r="B35" s="24"/>
      <c r="C35" s="24"/>
      <c r="D35" s="24"/>
      <c r="E35" s="24"/>
      <c r="F35" s="228" t="s">
        <v>18</v>
      </c>
      <c r="G35" s="228"/>
      <c r="H35" s="229"/>
      <c r="I35" s="60"/>
      <c r="J35" s="60"/>
      <c r="K35" s="60"/>
      <c r="L35" s="60"/>
      <c r="M35" s="60"/>
      <c r="N35" s="58"/>
    </row>
    <row r="36" spans="1:14" ht="15" customHeight="1" x14ac:dyDescent="0.2">
      <c r="A36" s="4" t="s">
        <v>100</v>
      </c>
    </row>
    <row r="37" spans="1:14" ht="15" customHeight="1" x14ac:dyDescent="0.2">
      <c r="A37" s="4" t="s">
        <v>113</v>
      </c>
    </row>
    <row r="38" spans="1:14" ht="15" customHeight="1" x14ac:dyDescent="0.2">
      <c r="A38" s="4" t="s">
        <v>102</v>
      </c>
    </row>
    <row r="39" spans="1:14" ht="15" customHeight="1" x14ac:dyDescent="0.2">
      <c r="A39" s="4" t="s">
        <v>19</v>
      </c>
    </row>
    <row r="40" spans="1:14" ht="18" customHeight="1" x14ac:dyDescent="0.2"/>
  </sheetData>
  <mergeCells count="13">
    <mergeCell ref="L3:M3"/>
    <mergeCell ref="N5:N7"/>
    <mergeCell ref="B33:G33"/>
    <mergeCell ref="F35:H35"/>
    <mergeCell ref="B11:E12"/>
    <mergeCell ref="B13:E16"/>
    <mergeCell ref="B17:E18"/>
    <mergeCell ref="A3:E3"/>
    <mergeCell ref="F3:J3"/>
    <mergeCell ref="B21:C25"/>
    <mergeCell ref="B26:C26"/>
    <mergeCell ref="B27:C28"/>
    <mergeCell ref="A31:A33"/>
  </mergeCells>
  <phoneticPr fontId="4"/>
  <dataValidations count="2">
    <dataValidation type="decimal" operator="greaterThanOrEqual" allowBlank="1" showInputMessage="1" showErrorMessage="1" sqref="I35:L35">
      <formula1>1</formula1>
    </dataValidation>
    <dataValidation operator="greaterThanOrEqual" allowBlank="1" showInputMessage="1" showErrorMessage="1" sqref="I31:L33"/>
  </dataValidations>
  <pageMargins left="0.70866141732283505" right="0.70866141732283505" top="0.74803149606299202" bottom="0.74803149606299202" header="0.31496062992126" footer="0.31496062992126"/>
  <pageSetup paperSize="9" scale="6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zoomScale="63" zoomScaleNormal="100" zoomScaleSheetLayoutView="100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Q15" sqref="Q15"/>
    </sheetView>
  </sheetViews>
  <sheetFormatPr defaultColWidth="9" defaultRowHeight="13" x14ac:dyDescent="0.2"/>
  <cols>
    <col min="1" max="3" width="2.6328125" style="4" customWidth="1"/>
    <col min="4" max="5" width="10.6328125" style="4" customWidth="1"/>
    <col min="6" max="6" width="3.6328125" style="4" customWidth="1"/>
    <col min="7" max="10" width="12.6328125" style="4" customWidth="1"/>
    <col min="11" max="11" width="8.6328125" style="4" customWidth="1"/>
    <col min="12" max="12" width="31.7265625" style="4" customWidth="1"/>
    <col min="13" max="13" width="5.6328125" style="4" customWidth="1"/>
    <col min="14" max="16384" width="9" style="4"/>
  </cols>
  <sheetData>
    <row r="1" spans="1:15" ht="18" customHeight="1" x14ac:dyDescent="0.2">
      <c r="A1" s="1" t="s">
        <v>47</v>
      </c>
      <c r="B1" s="2"/>
      <c r="C1" s="2"/>
      <c r="D1" s="2"/>
      <c r="E1" s="2"/>
      <c r="F1" s="3"/>
      <c r="K1" s="180"/>
      <c r="L1" s="180"/>
      <c r="O1" s="5"/>
    </row>
    <row r="2" spans="1:15" ht="13.5" thickBot="1" x14ac:dyDescent="0.25">
      <c r="F2" s="6"/>
    </row>
    <row r="3" spans="1:15" ht="17.25" customHeight="1" thickBot="1" x14ac:dyDescent="0.25">
      <c r="A3" s="233" t="s">
        <v>1</v>
      </c>
      <c r="B3" s="234"/>
      <c r="C3" s="234"/>
      <c r="D3" s="235"/>
      <c r="E3" s="236"/>
      <c r="F3" s="234"/>
      <c r="G3" s="234"/>
      <c r="H3" s="235"/>
      <c r="I3" s="7" t="s">
        <v>2</v>
      </c>
      <c r="J3" s="222"/>
      <c r="K3" s="223"/>
      <c r="L3" s="8"/>
      <c r="O3" s="5"/>
    </row>
    <row r="4" spans="1:15" ht="10" customHeight="1" thickBot="1" x14ac:dyDescent="0.25">
      <c r="F4" s="6"/>
    </row>
    <row r="5" spans="1:15" x14ac:dyDescent="0.2">
      <c r="A5" s="9"/>
      <c r="B5" s="10"/>
      <c r="C5" s="10"/>
      <c r="D5" s="10"/>
      <c r="E5" s="10"/>
      <c r="F5" s="11"/>
      <c r="G5" s="12" t="s">
        <v>117</v>
      </c>
      <c r="H5" s="12" t="s">
        <v>3</v>
      </c>
      <c r="I5" s="12" t="s">
        <v>4</v>
      </c>
      <c r="J5" s="12" t="s">
        <v>5</v>
      </c>
      <c r="K5" s="12" t="s">
        <v>6</v>
      </c>
      <c r="L5" s="224" t="s">
        <v>32</v>
      </c>
    </row>
    <row r="6" spans="1:15" x14ac:dyDescent="0.2">
      <c r="A6" s="13"/>
      <c r="B6" s="6"/>
      <c r="C6" s="6"/>
      <c r="D6" s="6"/>
      <c r="E6" s="6"/>
      <c r="F6" s="14"/>
      <c r="G6" s="160" t="s">
        <v>125</v>
      </c>
      <c r="H6" s="160" t="s">
        <v>125</v>
      </c>
      <c r="I6" s="160" t="s">
        <v>125</v>
      </c>
      <c r="J6" s="160" t="s">
        <v>125</v>
      </c>
      <c r="K6" s="15" t="s">
        <v>7</v>
      </c>
      <c r="L6" s="225"/>
    </row>
    <row r="7" spans="1:15" ht="13.5" thickBot="1" x14ac:dyDescent="0.25">
      <c r="A7" s="13"/>
      <c r="B7" s="6"/>
      <c r="C7" s="6"/>
      <c r="D7" s="6"/>
      <c r="E7" s="6"/>
      <c r="F7" s="14"/>
      <c r="G7" s="15" t="s">
        <v>8</v>
      </c>
      <c r="H7" s="15" t="s">
        <v>9</v>
      </c>
      <c r="I7" s="15" t="s">
        <v>10</v>
      </c>
      <c r="J7" s="15" t="s">
        <v>11</v>
      </c>
      <c r="K7" s="16" t="s">
        <v>12</v>
      </c>
      <c r="L7" s="225"/>
    </row>
    <row r="8" spans="1:15" ht="25" customHeight="1" x14ac:dyDescent="0.2">
      <c r="A8" s="38" t="s">
        <v>44</v>
      </c>
      <c r="B8" s="39"/>
      <c r="C8" s="39"/>
      <c r="D8" s="39"/>
      <c r="E8" s="146"/>
      <c r="F8" s="40"/>
      <c r="G8" s="41">
        <f>G9+G34-G35</f>
        <v>0</v>
      </c>
      <c r="H8" s="41" t="e">
        <f t="shared" ref="H8:J8" si="0">H9+H34-H35</f>
        <v>#DIV/0!</v>
      </c>
      <c r="I8" s="41" t="e">
        <f t="shared" si="0"/>
        <v>#DIV/0!</v>
      </c>
      <c r="J8" s="41" t="e">
        <f t="shared" si="0"/>
        <v>#DIV/0!</v>
      </c>
      <c r="K8" s="70"/>
      <c r="L8" s="42"/>
    </row>
    <row r="9" spans="1:15" ht="25" customHeight="1" x14ac:dyDescent="0.2">
      <c r="A9" s="43"/>
      <c r="B9" s="44" t="s">
        <v>23</v>
      </c>
      <c r="C9" s="45"/>
      <c r="D9" s="44"/>
      <c r="E9" s="145"/>
      <c r="F9" s="68"/>
      <c r="G9" s="210">
        <f>G14+G20+G33</f>
        <v>0</v>
      </c>
      <c r="H9" s="211" t="e">
        <f t="shared" ref="H9:J9" si="1">H14+H20+H33</f>
        <v>#DIV/0!</v>
      </c>
      <c r="I9" s="211" t="e">
        <f t="shared" si="1"/>
        <v>#DIV/0!</v>
      </c>
      <c r="J9" s="211" t="e">
        <f t="shared" si="1"/>
        <v>#DIV/0!</v>
      </c>
      <c r="K9" s="72"/>
      <c r="L9" s="48"/>
    </row>
    <row r="10" spans="1:15" ht="25" customHeight="1" x14ac:dyDescent="0.2">
      <c r="A10" s="43"/>
      <c r="B10" s="248" t="s">
        <v>20</v>
      </c>
      <c r="C10" s="249"/>
      <c r="D10" s="49"/>
      <c r="E10" s="51"/>
      <c r="F10" s="67"/>
      <c r="G10" s="52"/>
      <c r="H10" s="219" t="e">
        <f>$G10*販売計画!$F$45/販売計画!$D$45</f>
        <v>#DIV/0!</v>
      </c>
      <c r="I10" s="219" t="e">
        <f>$G10*販売計画!$H$45/販売計画!$D$45</f>
        <v>#DIV/0!</v>
      </c>
      <c r="J10" s="219" t="e">
        <f>$G10*販売計画!$J$45/販売計画!$D$45</f>
        <v>#DIV/0!</v>
      </c>
      <c r="K10" s="71"/>
      <c r="L10" s="159"/>
    </row>
    <row r="11" spans="1:15" ht="25" customHeight="1" x14ac:dyDescent="0.2">
      <c r="A11" s="43"/>
      <c r="B11" s="250"/>
      <c r="C11" s="251"/>
      <c r="D11" s="49"/>
      <c r="E11" s="51"/>
      <c r="F11" s="67"/>
      <c r="G11" s="52"/>
      <c r="H11" s="219" t="e">
        <f>$G11*販売計画!$F$45/販売計画!$D$45</f>
        <v>#DIV/0!</v>
      </c>
      <c r="I11" s="219" t="e">
        <f>$G11*販売計画!$H$45/販売計画!$D$45</f>
        <v>#DIV/0!</v>
      </c>
      <c r="J11" s="219" t="e">
        <f>$G11*販売計画!$J$45/販売計画!$D$45</f>
        <v>#DIV/0!</v>
      </c>
      <c r="K11" s="71"/>
      <c r="L11" s="159"/>
      <c r="M11" s="32"/>
    </row>
    <row r="12" spans="1:15" ht="25" customHeight="1" x14ac:dyDescent="0.2">
      <c r="A12" s="43"/>
      <c r="B12" s="250"/>
      <c r="C12" s="251"/>
      <c r="D12" s="49"/>
      <c r="E12" s="51"/>
      <c r="F12" s="67"/>
      <c r="G12" s="52"/>
      <c r="H12" s="219" t="e">
        <f>$G12*販売計画!$F$45/販売計画!$D$45</f>
        <v>#DIV/0!</v>
      </c>
      <c r="I12" s="219" t="e">
        <f>$G12*販売計画!$H$45/販売計画!$D$45</f>
        <v>#DIV/0!</v>
      </c>
      <c r="J12" s="219" t="e">
        <f>$G12*販売計画!$J$45/販売計画!$D$45</f>
        <v>#DIV/0!</v>
      </c>
      <c r="K12" s="71"/>
      <c r="L12" s="159"/>
      <c r="M12" s="32"/>
    </row>
    <row r="13" spans="1:15" ht="25" customHeight="1" x14ac:dyDescent="0.2">
      <c r="A13" s="43"/>
      <c r="B13" s="250"/>
      <c r="C13" s="251"/>
      <c r="D13" s="44"/>
      <c r="E13" s="51"/>
      <c r="F13" s="67"/>
      <c r="G13" s="52"/>
      <c r="H13" s="219" t="e">
        <f>$G13*販売計画!$F$45/販売計画!$D$45</f>
        <v>#DIV/0!</v>
      </c>
      <c r="I13" s="219" t="e">
        <f>$G13*販売計画!$H$45/販売計画!$D$45</f>
        <v>#DIV/0!</v>
      </c>
      <c r="J13" s="219" t="e">
        <f>$G13*販売計画!$J$45/販売計画!$D$45</f>
        <v>#DIV/0!</v>
      </c>
      <c r="K13" s="71"/>
      <c r="L13" s="159"/>
    </row>
    <row r="14" spans="1:15" ht="25" customHeight="1" x14ac:dyDescent="0.2">
      <c r="A14" s="43"/>
      <c r="B14" s="252"/>
      <c r="C14" s="253"/>
      <c r="D14" s="45" t="s">
        <v>110</v>
      </c>
      <c r="E14" s="51"/>
      <c r="F14" s="67"/>
      <c r="G14" s="208">
        <f>SUM(G10:G13)</f>
        <v>0</v>
      </c>
      <c r="H14" s="219" t="e">
        <f>SUM(H10:H13)</f>
        <v>#DIV/0!</v>
      </c>
      <c r="I14" s="219" t="e">
        <f>SUM(I10:I13)</f>
        <v>#DIV/0!</v>
      </c>
      <c r="J14" s="219" t="e">
        <f>SUM(J10:J13)</f>
        <v>#DIV/0!</v>
      </c>
      <c r="K14" s="71"/>
      <c r="L14" s="53"/>
    </row>
    <row r="15" spans="1:15" ht="25" customHeight="1" x14ac:dyDescent="0.2">
      <c r="A15" s="43"/>
      <c r="B15" s="254" t="s">
        <v>21</v>
      </c>
      <c r="C15" s="255"/>
      <c r="D15" s="45"/>
      <c r="E15" s="51"/>
      <c r="F15" s="67"/>
      <c r="G15" s="52"/>
      <c r="H15" s="52"/>
      <c r="I15" s="52"/>
      <c r="J15" s="52"/>
      <c r="K15" s="71"/>
      <c r="L15" s="53"/>
      <c r="M15" s="32"/>
    </row>
    <row r="16" spans="1:15" ht="25" customHeight="1" x14ac:dyDescent="0.2">
      <c r="A16" s="43"/>
      <c r="B16" s="256"/>
      <c r="C16" s="257"/>
      <c r="D16" s="45"/>
      <c r="E16" s="51"/>
      <c r="F16" s="67"/>
      <c r="G16" s="52"/>
      <c r="H16" s="52"/>
      <c r="I16" s="52"/>
      <c r="J16" s="52"/>
      <c r="K16" s="71"/>
      <c r="L16" s="53"/>
      <c r="M16" s="32"/>
    </row>
    <row r="17" spans="1:13" ht="25" customHeight="1" x14ac:dyDescent="0.2">
      <c r="A17" s="43"/>
      <c r="B17" s="256"/>
      <c r="C17" s="257"/>
      <c r="D17" s="45"/>
      <c r="E17" s="51"/>
      <c r="F17" s="67"/>
      <c r="G17" s="52"/>
      <c r="H17" s="47"/>
      <c r="I17" s="170"/>
      <c r="J17" s="52"/>
      <c r="K17" s="71"/>
      <c r="L17" s="53"/>
      <c r="M17" s="32"/>
    </row>
    <row r="18" spans="1:13" ht="25" customHeight="1" x14ac:dyDescent="0.2">
      <c r="A18" s="43"/>
      <c r="B18" s="256"/>
      <c r="C18" s="257"/>
      <c r="D18" s="45"/>
      <c r="E18" s="51"/>
      <c r="F18" s="67"/>
      <c r="G18" s="52"/>
      <c r="H18" s="47"/>
      <c r="I18" s="170"/>
      <c r="J18" s="52"/>
      <c r="K18" s="71"/>
      <c r="L18" s="53"/>
      <c r="M18" s="32"/>
    </row>
    <row r="19" spans="1:13" ht="25" customHeight="1" x14ac:dyDescent="0.2">
      <c r="A19" s="43"/>
      <c r="B19" s="256"/>
      <c r="C19" s="257"/>
      <c r="D19" s="45"/>
      <c r="E19" s="51"/>
      <c r="F19" s="67"/>
      <c r="G19" s="52"/>
      <c r="H19" s="171"/>
      <c r="I19" s="52"/>
      <c r="J19" s="52"/>
      <c r="K19" s="71"/>
      <c r="L19" s="53"/>
      <c r="M19" s="32"/>
    </row>
    <row r="20" spans="1:13" ht="25" customHeight="1" x14ac:dyDescent="0.2">
      <c r="A20" s="43"/>
      <c r="B20" s="258"/>
      <c r="C20" s="259"/>
      <c r="D20" s="125" t="s">
        <v>110</v>
      </c>
      <c r="E20" s="126"/>
      <c r="F20" s="127"/>
      <c r="G20" s="128">
        <f t="shared" ref="G20:J20" si="2">SUM(G15:G19)</f>
        <v>0</v>
      </c>
      <c r="H20" s="128">
        <f t="shared" si="2"/>
        <v>0</v>
      </c>
      <c r="I20" s="128">
        <f t="shared" si="2"/>
        <v>0</v>
      </c>
      <c r="J20" s="128">
        <f t="shared" si="2"/>
        <v>0</v>
      </c>
      <c r="K20" s="129"/>
      <c r="L20" s="130"/>
      <c r="M20" s="32"/>
    </row>
    <row r="21" spans="1:13" ht="25" customHeight="1" x14ac:dyDescent="0.2">
      <c r="A21" s="43"/>
      <c r="B21" s="248" t="s">
        <v>22</v>
      </c>
      <c r="C21" s="260"/>
      <c r="D21" s="45"/>
      <c r="E21" s="46"/>
      <c r="F21" s="68"/>
      <c r="G21" s="47"/>
      <c r="H21" s="219" t="e">
        <f>$G21*販売計画!$F$45/販売計画!$D$45</f>
        <v>#DIV/0!</v>
      </c>
      <c r="I21" s="219" t="e">
        <f>$G21*販売計画!$H$45/販売計画!$D$45</f>
        <v>#DIV/0!</v>
      </c>
      <c r="J21" s="219" t="e">
        <f>$G21*販売計画!$J$45/販売計画!$D$45</f>
        <v>#DIV/0!</v>
      </c>
      <c r="K21" s="72"/>
      <c r="L21" s="48"/>
      <c r="M21" s="32"/>
    </row>
    <row r="22" spans="1:13" ht="25" customHeight="1" x14ac:dyDescent="0.2">
      <c r="A22" s="43"/>
      <c r="B22" s="250"/>
      <c r="C22" s="261"/>
      <c r="D22" s="50"/>
      <c r="E22" s="51"/>
      <c r="F22" s="67"/>
      <c r="G22" s="52"/>
      <c r="H22" s="219" t="e">
        <f>$G22*販売計画!$F$45/販売計画!$D$45</f>
        <v>#DIV/0!</v>
      </c>
      <c r="I22" s="219" t="e">
        <f>$G22*販売計画!$H$45/販売計画!$D$45</f>
        <v>#DIV/0!</v>
      </c>
      <c r="J22" s="219" t="e">
        <f>$G22*販売計画!$J$45/販売計画!$D$45</f>
        <v>#DIV/0!</v>
      </c>
      <c r="K22" s="71"/>
      <c r="L22" s="159"/>
    </row>
    <row r="23" spans="1:13" ht="25" customHeight="1" x14ac:dyDescent="0.2">
      <c r="A23" s="43"/>
      <c r="B23" s="250"/>
      <c r="C23" s="261"/>
      <c r="D23" s="50"/>
      <c r="E23" s="51"/>
      <c r="F23" s="67"/>
      <c r="G23" s="52"/>
      <c r="H23" s="219" t="e">
        <f>$G23*販売計画!$F$45/販売計画!$D$45</f>
        <v>#DIV/0!</v>
      </c>
      <c r="I23" s="219" t="e">
        <f>$G23*販売計画!$H$45/販売計画!$D$45</f>
        <v>#DIV/0!</v>
      </c>
      <c r="J23" s="219" t="e">
        <f>$G23*販売計画!$J$45/販売計画!$D$45</f>
        <v>#DIV/0!</v>
      </c>
      <c r="K23" s="71"/>
      <c r="L23" s="159"/>
    </row>
    <row r="24" spans="1:13" ht="25" customHeight="1" x14ac:dyDescent="0.2">
      <c r="A24" s="43"/>
      <c r="B24" s="250"/>
      <c r="C24" s="261"/>
      <c r="D24" s="45"/>
      <c r="E24" s="46"/>
      <c r="F24" s="68"/>
      <c r="G24" s="47"/>
      <c r="H24" s="219" t="e">
        <f>$G24*販売計画!$F$45/販売計画!$D$45</f>
        <v>#DIV/0!</v>
      </c>
      <c r="I24" s="219" t="e">
        <f>$G24*販売計画!$H$45/販売計画!$D$45</f>
        <v>#DIV/0!</v>
      </c>
      <c r="J24" s="219" t="e">
        <f>$G24*販売計画!$J$45/販売計画!$D$45</f>
        <v>#DIV/0!</v>
      </c>
      <c r="K24" s="72"/>
      <c r="L24" s="48"/>
    </row>
    <row r="25" spans="1:13" ht="25" customHeight="1" x14ac:dyDescent="0.2">
      <c r="A25" s="43"/>
      <c r="B25" s="250"/>
      <c r="C25" s="261"/>
      <c r="D25" s="45"/>
      <c r="E25" s="46"/>
      <c r="F25" s="68"/>
      <c r="G25" s="47"/>
      <c r="H25" s="219" t="e">
        <f>$G25*販売計画!$F$45/販売計画!$D$45</f>
        <v>#DIV/0!</v>
      </c>
      <c r="I25" s="219" t="e">
        <f>$G25*販売計画!$H$45/販売計画!$D$45</f>
        <v>#DIV/0!</v>
      </c>
      <c r="J25" s="219" t="e">
        <f>$G25*販売計画!$J$45/販売計画!$D$45</f>
        <v>#DIV/0!</v>
      </c>
      <c r="K25" s="72"/>
      <c r="L25" s="48"/>
    </row>
    <row r="26" spans="1:13" ht="25" customHeight="1" x14ac:dyDescent="0.2">
      <c r="A26" s="43"/>
      <c r="B26" s="250"/>
      <c r="C26" s="261"/>
      <c r="D26" s="50"/>
      <c r="E26" s="51"/>
      <c r="F26" s="67"/>
      <c r="G26" s="52"/>
      <c r="H26" s="219" t="e">
        <f>$G26*販売計画!$F$45/販売計画!$D$45</f>
        <v>#DIV/0!</v>
      </c>
      <c r="I26" s="219" t="e">
        <f>$G26*販売計画!$H$45/販売計画!$D$45</f>
        <v>#DIV/0!</v>
      </c>
      <c r="J26" s="219" t="e">
        <f>$G26*販売計画!$J$45/販売計画!$D$45</f>
        <v>#DIV/0!</v>
      </c>
      <c r="K26" s="71"/>
      <c r="L26" s="159"/>
    </row>
    <row r="27" spans="1:13" ht="25" customHeight="1" x14ac:dyDescent="0.2">
      <c r="A27" s="43"/>
      <c r="B27" s="250"/>
      <c r="C27" s="261"/>
      <c r="D27" s="45"/>
      <c r="E27" s="46"/>
      <c r="F27" s="68"/>
      <c r="G27" s="47"/>
      <c r="H27" s="219" t="e">
        <f>$G27*販売計画!$F$45/販売計画!$D$45</f>
        <v>#DIV/0!</v>
      </c>
      <c r="I27" s="219" t="e">
        <f>$G27*販売計画!$H$45/販売計画!$D$45</f>
        <v>#DIV/0!</v>
      </c>
      <c r="J27" s="219" t="e">
        <f>$G27*販売計画!$J$45/販売計画!$D$45</f>
        <v>#DIV/0!</v>
      </c>
      <c r="K27" s="72"/>
      <c r="L27" s="48"/>
    </row>
    <row r="28" spans="1:13" ht="25" customHeight="1" x14ac:dyDescent="0.2">
      <c r="A28" s="43"/>
      <c r="B28" s="250"/>
      <c r="C28" s="261"/>
      <c r="D28" s="50"/>
      <c r="E28" s="51"/>
      <c r="F28" s="67"/>
      <c r="G28" s="52"/>
      <c r="H28" s="219" t="e">
        <f>$G28*販売計画!$F$45/販売計画!$D$45</f>
        <v>#DIV/0!</v>
      </c>
      <c r="I28" s="219" t="e">
        <f>$G28*販売計画!$H$45/販売計画!$D$45</f>
        <v>#DIV/0!</v>
      </c>
      <c r="J28" s="219" t="e">
        <f>$G28*販売計画!$J$45/販売計画!$D$45</f>
        <v>#DIV/0!</v>
      </c>
      <c r="K28" s="71"/>
      <c r="L28" s="53"/>
      <c r="M28" s="32"/>
    </row>
    <row r="29" spans="1:13" ht="25" customHeight="1" x14ac:dyDescent="0.2">
      <c r="A29" s="43"/>
      <c r="B29" s="250"/>
      <c r="C29" s="261"/>
      <c r="D29" s="50"/>
      <c r="E29" s="51"/>
      <c r="F29" s="67"/>
      <c r="G29" s="52"/>
      <c r="H29" s="219" t="e">
        <f>$G29*販売計画!$F$45/販売計画!$D$45</f>
        <v>#DIV/0!</v>
      </c>
      <c r="I29" s="219" t="e">
        <f>$G29*販売計画!$H$45/販売計画!$D$45</f>
        <v>#DIV/0!</v>
      </c>
      <c r="J29" s="219" t="e">
        <f>$G29*販売計画!$J$45/販売計画!$D$45</f>
        <v>#DIV/0!</v>
      </c>
      <c r="K29" s="71"/>
      <c r="L29" s="53"/>
      <c r="M29" s="32"/>
    </row>
    <row r="30" spans="1:13" ht="25" customHeight="1" x14ac:dyDescent="0.2">
      <c r="A30" s="43"/>
      <c r="B30" s="250"/>
      <c r="C30" s="261"/>
      <c r="D30" s="50"/>
      <c r="E30" s="51"/>
      <c r="F30" s="67"/>
      <c r="G30" s="52"/>
      <c r="H30" s="219" t="e">
        <f>$G30*販売計画!$F$45/販売計画!$D$45</f>
        <v>#DIV/0!</v>
      </c>
      <c r="I30" s="219" t="e">
        <f>$G30*販売計画!$H$45/販売計画!$D$45</f>
        <v>#DIV/0!</v>
      </c>
      <c r="J30" s="219" t="e">
        <f>$G30*販売計画!$J$45/販売計画!$D$45</f>
        <v>#DIV/0!</v>
      </c>
      <c r="K30" s="71"/>
      <c r="L30" s="53"/>
    </row>
    <row r="31" spans="1:13" ht="25" customHeight="1" x14ac:dyDescent="0.2">
      <c r="A31" s="43"/>
      <c r="B31" s="250"/>
      <c r="C31" s="261"/>
      <c r="D31" s="45"/>
      <c r="E31" s="51"/>
      <c r="F31" s="67"/>
      <c r="G31" s="52"/>
      <c r="H31" s="219" t="e">
        <f>$G31*販売計画!$F$45/販売計画!$D$45</f>
        <v>#DIV/0!</v>
      </c>
      <c r="I31" s="219" t="e">
        <f>$G31*販売計画!$H$45/販売計画!$D$45</f>
        <v>#DIV/0!</v>
      </c>
      <c r="J31" s="219" t="e">
        <f>$G31*販売計画!$J$45/販売計画!$D$45</f>
        <v>#DIV/0!</v>
      </c>
      <c r="K31" s="71"/>
      <c r="L31" s="53"/>
      <c r="M31" s="32"/>
    </row>
    <row r="32" spans="1:13" ht="25" customHeight="1" x14ac:dyDescent="0.2">
      <c r="A32" s="43"/>
      <c r="B32" s="250"/>
      <c r="C32" s="261"/>
      <c r="D32" s="45"/>
      <c r="E32" s="46"/>
      <c r="F32" s="68"/>
      <c r="G32" s="47"/>
      <c r="H32" s="219" t="e">
        <f>$G32*販売計画!$F$45/販売計画!$D$45</f>
        <v>#DIV/0!</v>
      </c>
      <c r="I32" s="219" t="e">
        <f>$G32*販売計画!$H$45/販売計画!$D$45</f>
        <v>#DIV/0!</v>
      </c>
      <c r="J32" s="219" t="e">
        <f>$G32*販売計画!$J$45/販売計画!$D$45</f>
        <v>#DIV/0!</v>
      </c>
      <c r="K32" s="72"/>
      <c r="L32" s="159"/>
      <c r="M32" s="32"/>
    </row>
    <row r="33" spans="1:13" ht="25" customHeight="1" x14ac:dyDescent="0.2">
      <c r="A33" s="43"/>
      <c r="B33" s="252"/>
      <c r="C33" s="253"/>
      <c r="D33" s="45" t="s">
        <v>109</v>
      </c>
      <c r="E33" s="46"/>
      <c r="F33" s="68"/>
      <c r="G33" s="210">
        <f t="shared" ref="G33:J33" si="3">SUM(G21:G32)</f>
        <v>0</v>
      </c>
      <c r="H33" s="211" t="e">
        <f t="shared" si="3"/>
        <v>#DIV/0!</v>
      </c>
      <c r="I33" s="211" t="e">
        <f t="shared" si="3"/>
        <v>#DIV/0!</v>
      </c>
      <c r="J33" s="211" t="e">
        <f t="shared" si="3"/>
        <v>#DIV/0!</v>
      </c>
      <c r="K33" s="72"/>
      <c r="L33" s="48"/>
      <c r="M33" s="32"/>
    </row>
    <row r="34" spans="1:13" ht="25" customHeight="1" x14ac:dyDescent="0.2">
      <c r="A34" s="43"/>
      <c r="B34" s="44" t="s">
        <v>45</v>
      </c>
      <c r="C34" s="45"/>
      <c r="D34" s="45"/>
      <c r="E34" s="46"/>
      <c r="F34" s="68"/>
      <c r="G34" s="47"/>
      <c r="H34" s="210">
        <f>$G$35</f>
        <v>0</v>
      </c>
      <c r="I34" s="210">
        <f t="shared" ref="I34:J35" si="4">$G$35</f>
        <v>0</v>
      </c>
      <c r="J34" s="210">
        <f t="shared" si="4"/>
        <v>0</v>
      </c>
      <c r="K34" s="72"/>
      <c r="L34" s="48"/>
      <c r="M34" s="32"/>
    </row>
    <row r="35" spans="1:13" ht="25" customHeight="1" thickBot="1" x14ac:dyDescent="0.25">
      <c r="A35" s="54"/>
      <c r="B35" s="64" t="s">
        <v>46</v>
      </c>
      <c r="C35" s="55"/>
      <c r="D35" s="55"/>
      <c r="E35" s="56"/>
      <c r="F35" s="69"/>
      <c r="G35" s="63"/>
      <c r="H35" s="221">
        <f>$G$35</f>
        <v>0</v>
      </c>
      <c r="I35" s="221">
        <f t="shared" si="4"/>
        <v>0</v>
      </c>
      <c r="J35" s="221">
        <f t="shared" si="4"/>
        <v>0</v>
      </c>
      <c r="K35" s="73"/>
      <c r="L35" s="57"/>
    </row>
    <row r="36" spans="1:13" ht="15" customHeight="1" x14ac:dyDescent="0.2">
      <c r="A36" s="4" t="s">
        <v>101</v>
      </c>
    </row>
    <row r="37" spans="1:13" ht="15" customHeight="1" x14ac:dyDescent="0.2">
      <c r="A37" s="4" t="s">
        <v>103</v>
      </c>
    </row>
    <row r="38" spans="1:13" ht="15" customHeight="1" x14ac:dyDescent="0.2"/>
    <row r="39" spans="1:13" ht="15" customHeight="1" x14ac:dyDescent="0.2"/>
    <row r="40" spans="1:13" ht="18" customHeight="1" x14ac:dyDescent="0.2"/>
  </sheetData>
  <mergeCells count="7">
    <mergeCell ref="J3:K3"/>
    <mergeCell ref="L5:L7"/>
    <mergeCell ref="B10:C14"/>
    <mergeCell ref="B15:C20"/>
    <mergeCell ref="B21:C33"/>
    <mergeCell ref="A3:D3"/>
    <mergeCell ref="E3:H3"/>
  </mergeCells>
  <phoneticPr fontId="4"/>
  <pageMargins left="0.70866141732283505" right="0.70866141732283505" top="0.74803149606299202" bottom="0.74803149606299202" header="0.31496062992126" footer="0.31496062992126"/>
  <pageSetup paperSize="9" scale="7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view="pageBreakPreview" zoomScale="71" zoomScaleNormal="100" zoomScaleSheetLayoutView="100" workbookViewId="0">
      <pane xSplit="6" ySplit="8" topLeftCell="G9" activePane="bottomRight" state="frozen"/>
      <selection pane="topRight" activeCell="H1" sqref="H1"/>
      <selection pane="bottomLeft" activeCell="A9" sqref="A9"/>
      <selection pane="bottomRight" activeCell="G9" sqref="G9"/>
    </sheetView>
  </sheetViews>
  <sheetFormatPr defaultColWidth="9" defaultRowHeight="13" x14ac:dyDescent="0.2"/>
  <cols>
    <col min="1" max="3" width="2.6328125" style="4" customWidth="1"/>
    <col min="4" max="5" width="10.6328125" style="4" customWidth="1"/>
    <col min="6" max="6" width="3.6328125" style="4" customWidth="1"/>
    <col min="7" max="7" width="13.453125" style="4" customWidth="1"/>
    <col min="8" max="10" width="10.6328125" style="4" customWidth="1"/>
    <col min="11" max="11" width="8.6328125" style="4" customWidth="1"/>
    <col min="12" max="12" width="30.6328125" style="4" customWidth="1"/>
    <col min="13" max="13" width="5.6328125" style="4" customWidth="1"/>
    <col min="14" max="16384" width="9" style="4"/>
  </cols>
  <sheetData>
    <row r="1" spans="1:15" ht="18" customHeight="1" x14ac:dyDescent="0.2">
      <c r="A1" s="1" t="s">
        <v>48</v>
      </c>
      <c r="B1" s="2"/>
      <c r="C1" s="2"/>
      <c r="D1" s="2"/>
      <c r="E1" s="2"/>
      <c r="F1" s="3"/>
      <c r="O1" s="5"/>
    </row>
    <row r="2" spans="1:15" ht="13.5" thickBot="1" x14ac:dyDescent="0.25">
      <c r="F2" s="6"/>
    </row>
    <row r="3" spans="1:15" ht="17.25" customHeight="1" thickBot="1" x14ac:dyDescent="0.25">
      <c r="A3" s="233" t="s">
        <v>1</v>
      </c>
      <c r="B3" s="234"/>
      <c r="C3" s="234"/>
      <c r="D3" s="235"/>
      <c r="E3" s="236"/>
      <c r="F3" s="234"/>
      <c r="G3" s="234"/>
      <c r="H3" s="235"/>
      <c r="I3" s="7" t="s">
        <v>2</v>
      </c>
      <c r="J3" s="222"/>
      <c r="K3" s="223"/>
      <c r="L3" s="8"/>
      <c r="O3" s="5"/>
    </row>
    <row r="4" spans="1:15" ht="10" customHeight="1" thickBot="1" x14ac:dyDescent="0.25">
      <c r="F4" s="6"/>
    </row>
    <row r="5" spans="1:15" x14ac:dyDescent="0.2">
      <c r="A5" s="9"/>
      <c r="B5" s="10"/>
      <c r="C5" s="10"/>
      <c r="D5" s="10"/>
      <c r="E5" s="10"/>
      <c r="F5" s="11"/>
      <c r="G5" s="12" t="s">
        <v>117</v>
      </c>
      <c r="H5" s="12" t="s">
        <v>3</v>
      </c>
      <c r="I5" s="12" t="s">
        <v>4</v>
      </c>
      <c r="J5" s="12" t="s">
        <v>5</v>
      </c>
      <c r="K5" s="12" t="s">
        <v>6</v>
      </c>
      <c r="L5" s="224" t="s">
        <v>32</v>
      </c>
    </row>
    <row r="6" spans="1:15" x14ac:dyDescent="0.2">
      <c r="A6" s="13"/>
      <c r="B6" s="6"/>
      <c r="C6" s="6"/>
      <c r="D6" s="6"/>
      <c r="E6" s="6"/>
      <c r="F6" s="14"/>
      <c r="G6" s="160" t="s">
        <v>125</v>
      </c>
      <c r="H6" s="160" t="s">
        <v>125</v>
      </c>
      <c r="I6" s="160" t="s">
        <v>125</v>
      </c>
      <c r="J6" s="160" t="s">
        <v>125</v>
      </c>
      <c r="K6" s="15" t="s">
        <v>7</v>
      </c>
      <c r="L6" s="225"/>
    </row>
    <row r="7" spans="1:15" ht="13.5" thickBot="1" x14ac:dyDescent="0.25">
      <c r="A7" s="13"/>
      <c r="B7" s="6"/>
      <c r="C7" s="6"/>
      <c r="D7" s="6"/>
      <c r="E7" s="6"/>
      <c r="F7" s="14"/>
      <c r="G7" s="15" t="s">
        <v>8</v>
      </c>
      <c r="H7" s="15" t="s">
        <v>9</v>
      </c>
      <c r="I7" s="15" t="s">
        <v>10</v>
      </c>
      <c r="J7" s="15" t="s">
        <v>11</v>
      </c>
      <c r="K7" s="16" t="s">
        <v>12</v>
      </c>
      <c r="L7" s="225"/>
    </row>
    <row r="8" spans="1:15" ht="25" customHeight="1" x14ac:dyDescent="0.2">
      <c r="A8" s="38" t="s">
        <v>111</v>
      </c>
      <c r="B8" s="39"/>
      <c r="C8" s="39"/>
      <c r="D8" s="39"/>
      <c r="E8" s="39"/>
      <c r="F8" s="40"/>
      <c r="G8" s="41">
        <f>SUM(G9:G28)</f>
        <v>0</v>
      </c>
      <c r="H8" s="41" t="e">
        <f>SUM(H9:H28)</f>
        <v>#DIV/0!</v>
      </c>
      <c r="I8" s="41" t="e">
        <f>SUM(I9:I28)</f>
        <v>#DIV/0!</v>
      </c>
      <c r="J8" s="41" t="e">
        <f>SUM(J9:J28)</f>
        <v>#DIV/0!</v>
      </c>
      <c r="K8" s="70"/>
      <c r="L8" s="42"/>
    </row>
    <row r="9" spans="1:15" ht="25" customHeight="1" x14ac:dyDescent="0.2">
      <c r="A9" s="43"/>
      <c r="B9" s="44"/>
      <c r="C9" s="45"/>
      <c r="D9" s="45"/>
      <c r="E9" s="46"/>
      <c r="F9" s="68"/>
      <c r="G9" s="206"/>
      <c r="H9" s="219" t="e">
        <f>G9*販売計画!$F$45/販売計画!$D$45</f>
        <v>#DIV/0!</v>
      </c>
      <c r="I9" s="219" t="e">
        <f>G9*販売計画!$H$45/販売計画!$D$45</f>
        <v>#DIV/0!</v>
      </c>
      <c r="J9" s="219" t="e">
        <f>G9*販売計画!$J$45/販売計画!$D$45</f>
        <v>#DIV/0!</v>
      </c>
      <c r="K9" s="72"/>
      <c r="L9" s="48"/>
    </row>
    <row r="10" spans="1:15" ht="25" customHeight="1" x14ac:dyDescent="0.2">
      <c r="A10" s="43"/>
      <c r="B10" s="49"/>
      <c r="C10" s="50"/>
      <c r="D10" s="50"/>
      <c r="E10" s="51"/>
      <c r="F10" s="67"/>
      <c r="G10" s="207"/>
      <c r="H10" s="219" t="e">
        <f>G10*販売計画!$F$45/販売計画!$D$45</f>
        <v>#DIV/0!</v>
      </c>
      <c r="I10" s="219" t="e">
        <f>G10*販売計画!$H$45/販売計画!$D$45</f>
        <v>#DIV/0!</v>
      </c>
      <c r="J10" s="219" t="e">
        <f>G10*販売計画!$J$45/販売計画!$D$45</f>
        <v>#DIV/0!</v>
      </c>
      <c r="K10" s="71"/>
      <c r="L10" s="53"/>
    </row>
    <row r="11" spans="1:15" ht="25" customHeight="1" x14ac:dyDescent="0.2">
      <c r="A11" s="43"/>
      <c r="B11" s="49"/>
      <c r="C11" s="50"/>
      <c r="D11" s="50"/>
      <c r="E11" s="51"/>
      <c r="F11" s="67"/>
      <c r="G11" s="207"/>
      <c r="H11" s="219" t="e">
        <f>G11*販売計画!$F$45/販売計画!$D$45</f>
        <v>#DIV/0!</v>
      </c>
      <c r="I11" s="219" t="e">
        <f>G11*販売計画!$H$45/販売計画!$D$45</f>
        <v>#DIV/0!</v>
      </c>
      <c r="J11" s="219" t="e">
        <f>G11*販売計画!$J$45/販売計画!$D$45</f>
        <v>#DIV/0!</v>
      </c>
      <c r="K11" s="71"/>
      <c r="L11" s="53"/>
    </row>
    <row r="12" spans="1:15" ht="25" customHeight="1" x14ac:dyDescent="0.2">
      <c r="A12" s="43"/>
      <c r="B12" s="49"/>
      <c r="C12" s="50"/>
      <c r="D12" s="45"/>
      <c r="E12" s="51"/>
      <c r="F12" s="67"/>
      <c r="G12" s="207"/>
      <c r="H12" s="219" t="e">
        <f>G12*販売計画!$F$45/販売計画!$D$45</f>
        <v>#DIV/0!</v>
      </c>
      <c r="I12" s="219" t="e">
        <f>G12*販売計画!$H$45/販売計画!$D$45</f>
        <v>#DIV/0!</v>
      </c>
      <c r="J12" s="219" t="e">
        <f>G12*販売計画!$J$45/販売計画!$D$45</f>
        <v>#DIV/0!</v>
      </c>
      <c r="K12" s="71"/>
      <c r="L12" s="53"/>
    </row>
    <row r="13" spans="1:15" ht="25" customHeight="1" x14ac:dyDescent="0.2">
      <c r="A13" s="43"/>
      <c r="B13" s="49"/>
      <c r="C13" s="50"/>
      <c r="D13" s="50"/>
      <c r="E13" s="51"/>
      <c r="F13" s="67"/>
      <c r="G13" s="207"/>
      <c r="H13" s="219" t="e">
        <f>G13*販売計画!$F$45/販売計画!$D$45</f>
        <v>#DIV/0!</v>
      </c>
      <c r="I13" s="219" t="e">
        <f>G13*販売計画!$H$45/販売計画!$D$45</f>
        <v>#DIV/0!</v>
      </c>
      <c r="J13" s="219" t="e">
        <f>G13*販売計画!$J$45/販売計画!$D$45</f>
        <v>#DIV/0!</v>
      </c>
      <c r="K13" s="71"/>
      <c r="L13" s="53"/>
      <c r="M13" s="32"/>
    </row>
    <row r="14" spans="1:15" ht="25" customHeight="1" x14ac:dyDescent="0.2">
      <c r="A14" s="43"/>
      <c r="B14" s="49"/>
      <c r="C14" s="50"/>
      <c r="D14" s="50"/>
      <c r="E14" s="51"/>
      <c r="F14" s="67"/>
      <c r="G14" s="207"/>
      <c r="H14" s="219" t="e">
        <f>G14*販売計画!$F$45/販売計画!$D$45</f>
        <v>#DIV/0!</v>
      </c>
      <c r="I14" s="219" t="e">
        <f>G14*販売計画!$H$45/販売計画!$D$45</f>
        <v>#DIV/0!</v>
      </c>
      <c r="J14" s="219" t="e">
        <f>G14*販売計画!$J$45/販売計画!$D$45</f>
        <v>#DIV/0!</v>
      </c>
      <c r="K14" s="71"/>
      <c r="L14" s="53"/>
      <c r="M14" s="32"/>
    </row>
    <row r="15" spans="1:15" ht="25" customHeight="1" x14ac:dyDescent="0.2">
      <c r="A15" s="43"/>
      <c r="B15" s="49"/>
      <c r="C15" s="50"/>
      <c r="D15" s="50"/>
      <c r="E15" s="51"/>
      <c r="F15" s="67"/>
      <c r="G15" s="207"/>
      <c r="H15" s="219" t="e">
        <f>G15*販売計画!$F$45/販売計画!$D$45</f>
        <v>#DIV/0!</v>
      </c>
      <c r="I15" s="219" t="e">
        <f>G15*販売計画!$H$45/販売計画!$D$45</f>
        <v>#DIV/0!</v>
      </c>
      <c r="J15" s="219" t="e">
        <f>G15*販売計画!$J$45/販売計画!$D$45</f>
        <v>#DIV/0!</v>
      </c>
      <c r="K15" s="71"/>
      <c r="L15" s="53"/>
    </row>
    <row r="16" spans="1:15" ht="25" customHeight="1" x14ac:dyDescent="0.2">
      <c r="A16" s="43"/>
      <c r="B16" s="49"/>
      <c r="C16" s="50"/>
      <c r="D16" s="45"/>
      <c r="E16" s="51"/>
      <c r="F16" s="67"/>
      <c r="G16" s="207"/>
      <c r="H16" s="219" t="e">
        <f>G16*販売計画!$F$45/販売計画!$D$45</f>
        <v>#DIV/0!</v>
      </c>
      <c r="I16" s="219" t="e">
        <f>G16*販売計画!$H$45/販売計画!$D$45</f>
        <v>#DIV/0!</v>
      </c>
      <c r="J16" s="219" t="e">
        <f>G16*販売計画!$J$45/販売計画!$D$45</f>
        <v>#DIV/0!</v>
      </c>
      <c r="K16" s="71"/>
      <c r="L16" s="53"/>
      <c r="M16" s="32"/>
    </row>
    <row r="17" spans="1:19" ht="25" customHeight="1" x14ac:dyDescent="0.2">
      <c r="A17" s="43"/>
      <c r="B17" s="49"/>
      <c r="C17" s="50"/>
      <c r="D17" s="45"/>
      <c r="E17" s="51"/>
      <c r="F17" s="67"/>
      <c r="G17" s="207"/>
      <c r="H17" s="219" t="e">
        <f>G17*販売計画!$F$45/販売計画!$D$45</f>
        <v>#DIV/0!</v>
      </c>
      <c r="I17" s="219" t="e">
        <f>G17*販売計画!$H$45/販売計画!$D$45</f>
        <v>#DIV/0!</v>
      </c>
      <c r="J17" s="219" t="e">
        <f>G17*販売計画!$J$45/販売計画!$D$45</f>
        <v>#DIV/0!</v>
      </c>
      <c r="K17" s="71"/>
      <c r="L17" s="53"/>
      <c r="M17" s="32"/>
      <c r="S17" s="164"/>
    </row>
    <row r="18" spans="1:19" ht="25" customHeight="1" x14ac:dyDescent="0.2">
      <c r="A18" s="43"/>
      <c r="B18" s="49"/>
      <c r="C18" s="50"/>
      <c r="D18" s="45"/>
      <c r="E18" s="51"/>
      <c r="F18" s="67"/>
      <c r="G18" s="207"/>
      <c r="H18" s="219" t="e">
        <f>G18*販売計画!$F$45/販売計画!$D$45</f>
        <v>#DIV/0!</v>
      </c>
      <c r="I18" s="219" t="e">
        <f>G18*販売計画!$H$45/販売計画!$D$45</f>
        <v>#DIV/0!</v>
      </c>
      <c r="J18" s="219" t="e">
        <f>G18*販売計画!$J$45/販売計画!$D$45</f>
        <v>#DIV/0!</v>
      </c>
      <c r="K18" s="71"/>
      <c r="L18" s="53"/>
      <c r="M18" s="32"/>
    </row>
    <row r="19" spans="1:19" ht="25" customHeight="1" x14ac:dyDescent="0.2">
      <c r="A19" s="43"/>
      <c r="B19" s="49"/>
      <c r="C19" s="50"/>
      <c r="D19" s="45"/>
      <c r="E19" s="51"/>
      <c r="F19" s="67"/>
      <c r="G19" s="207"/>
      <c r="H19" s="219" t="e">
        <f>G19*販売計画!$F$45/販売計画!$D$45</f>
        <v>#DIV/0!</v>
      </c>
      <c r="I19" s="219" t="e">
        <f>G19*販売計画!$H$45/販売計画!$D$45</f>
        <v>#DIV/0!</v>
      </c>
      <c r="J19" s="219" t="e">
        <f>G19*販売計画!$J$45/販売計画!$D$45</f>
        <v>#DIV/0!</v>
      </c>
      <c r="K19" s="71"/>
      <c r="L19" s="53"/>
      <c r="M19" s="32"/>
    </row>
    <row r="20" spans="1:19" ht="25" customHeight="1" x14ac:dyDescent="0.2">
      <c r="A20" s="43"/>
      <c r="B20" s="49"/>
      <c r="C20" s="50"/>
      <c r="D20" s="45"/>
      <c r="E20" s="51"/>
      <c r="F20" s="67"/>
      <c r="G20" s="207"/>
      <c r="H20" s="219" t="e">
        <f>G20*販売計画!$F$45/販売計画!$D$45</f>
        <v>#DIV/0!</v>
      </c>
      <c r="I20" s="219" t="e">
        <f>G20*販売計画!$H$45/販売計画!$D$45</f>
        <v>#DIV/0!</v>
      </c>
      <c r="J20" s="219" t="e">
        <f>G20*販売計画!$J$45/販売計画!$D$45</f>
        <v>#DIV/0!</v>
      </c>
      <c r="K20" s="71"/>
      <c r="L20" s="53"/>
      <c r="M20" s="32"/>
    </row>
    <row r="21" spans="1:19" ht="25" customHeight="1" x14ac:dyDescent="0.2">
      <c r="A21" s="43"/>
      <c r="B21" s="49"/>
      <c r="C21" s="50"/>
      <c r="D21" s="45"/>
      <c r="E21" s="51"/>
      <c r="F21" s="67"/>
      <c r="G21" s="207"/>
      <c r="H21" s="219" t="e">
        <f>G21*販売計画!$F$45/販売計画!$D$45</f>
        <v>#DIV/0!</v>
      </c>
      <c r="I21" s="219" t="e">
        <f>G21*販売計画!$H$45/販売計画!$D$45</f>
        <v>#DIV/0!</v>
      </c>
      <c r="J21" s="219" t="e">
        <f>G21*販売計画!$J$45/販売計画!$D$45</f>
        <v>#DIV/0!</v>
      </c>
      <c r="K21" s="71"/>
      <c r="L21" s="53"/>
      <c r="M21" s="32"/>
    </row>
    <row r="22" spans="1:19" ht="25" customHeight="1" x14ac:dyDescent="0.2">
      <c r="A22" s="43"/>
      <c r="B22" s="44"/>
      <c r="C22" s="45"/>
      <c r="D22" s="45"/>
      <c r="E22" s="46"/>
      <c r="F22" s="68"/>
      <c r="G22" s="206"/>
      <c r="H22" s="219" t="e">
        <f>G22*販売計画!$F$45/販売計画!$D$45</f>
        <v>#DIV/0!</v>
      </c>
      <c r="I22" s="219" t="e">
        <f>G22*販売計画!$H$45/販売計画!$D$45</f>
        <v>#DIV/0!</v>
      </c>
      <c r="J22" s="219" t="e">
        <f>G22*販売計画!$J$45/販売計画!$D$45</f>
        <v>#DIV/0!</v>
      </c>
      <c r="K22" s="72"/>
      <c r="L22" s="53"/>
      <c r="M22" s="32"/>
    </row>
    <row r="23" spans="1:19" ht="25" customHeight="1" x14ac:dyDescent="0.2">
      <c r="A23" s="43"/>
      <c r="B23" s="49"/>
      <c r="C23" s="50"/>
      <c r="D23" s="50"/>
      <c r="E23" s="51"/>
      <c r="F23" s="67"/>
      <c r="G23" s="207"/>
      <c r="H23" s="219" t="e">
        <f>G23*販売計画!$F$45/販売計画!$D$45</f>
        <v>#DIV/0!</v>
      </c>
      <c r="I23" s="219" t="e">
        <f>G23*販売計画!$H$45/販売計画!$D$45</f>
        <v>#DIV/0!</v>
      </c>
      <c r="J23" s="219" t="e">
        <f>G23*販売計画!$J$45/販売計画!$D$45</f>
        <v>#DIV/0!</v>
      </c>
      <c r="K23" s="71"/>
      <c r="L23" s="53"/>
    </row>
    <row r="24" spans="1:19" ht="25" customHeight="1" x14ac:dyDescent="0.2">
      <c r="A24" s="43"/>
      <c r="B24" s="49"/>
      <c r="C24" s="50"/>
      <c r="D24" s="45"/>
      <c r="E24" s="46"/>
      <c r="F24" s="68"/>
      <c r="G24" s="206"/>
      <c r="H24" s="219" t="e">
        <f>G24*販売計画!$F$45/販売計画!$D$45</f>
        <v>#DIV/0!</v>
      </c>
      <c r="I24" s="219" t="e">
        <f>G24*販売計画!$H$45/販売計画!$D$45</f>
        <v>#DIV/0!</v>
      </c>
      <c r="J24" s="219" t="e">
        <f>G24*販売計画!$J$45/販売計画!$D$45</f>
        <v>#DIV/0!</v>
      </c>
      <c r="K24" s="72"/>
      <c r="L24" s="48"/>
    </row>
    <row r="25" spans="1:19" ht="25" customHeight="1" x14ac:dyDescent="0.2">
      <c r="A25" s="43"/>
      <c r="B25" s="49"/>
      <c r="C25" s="50"/>
      <c r="D25" s="45"/>
      <c r="E25" s="46"/>
      <c r="F25" s="68"/>
      <c r="G25" s="206"/>
      <c r="H25" s="219" t="e">
        <f>G25*販売計画!$F$45/販売計画!$D$45</f>
        <v>#DIV/0!</v>
      </c>
      <c r="I25" s="219" t="e">
        <f>G25*販売計画!$H$45/販売計画!$D$45</f>
        <v>#DIV/0!</v>
      </c>
      <c r="J25" s="219" t="e">
        <f>G25*販売計画!$J$45/販売計画!$D$45</f>
        <v>#DIV/0!</v>
      </c>
      <c r="K25" s="72"/>
      <c r="L25" s="48"/>
    </row>
    <row r="26" spans="1:19" ht="25" customHeight="1" x14ac:dyDescent="0.2">
      <c r="A26" s="43"/>
      <c r="B26" s="49"/>
      <c r="C26" s="50"/>
      <c r="D26" s="50"/>
      <c r="E26" s="51"/>
      <c r="F26" s="67"/>
      <c r="G26" s="207"/>
      <c r="H26" s="219" t="e">
        <f>G26*販売計画!$F$45/販売計画!$D$45</f>
        <v>#DIV/0!</v>
      </c>
      <c r="I26" s="219" t="e">
        <f>G26*販売計画!$H$45/販売計画!$D$45</f>
        <v>#DIV/0!</v>
      </c>
      <c r="J26" s="219" t="e">
        <f>G26*販売計画!$J$45/販売計画!$D$45</f>
        <v>#DIV/0!</v>
      </c>
      <c r="K26" s="72"/>
      <c r="L26" s="53"/>
    </row>
    <row r="27" spans="1:19" ht="25" customHeight="1" x14ac:dyDescent="0.2">
      <c r="A27" s="43"/>
      <c r="B27" s="49"/>
      <c r="C27" s="50"/>
      <c r="D27" s="50"/>
      <c r="E27" s="51"/>
      <c r="F27" s="67"/>
      <c r="G27" s="207"/>
      <c r="H27" s="219" t="e">
        <f>G27*販売計画!$F$45/販売計画!$D$45</f>
        <v>#DIV/0!</v>
      </c>
      <c r="I27" s="219" t="e">
        <f>G27*販売計画!$H$45/販売計画!$D$45</f>
        <v>#DIV/0!</v>
      </c>
      <c r="J27" s="219" t="e">
        <f>G27*販売計画!$J$45/販売計画!$D$45</f>
        <v>#DIV/0!</v>
      </c>
      <c r="K27" s="72"/>
      <c r="L27" s="53"/>
    </row>
    <row r="28" spans="1:19" ht="25" customHeight="1" thickBot="1" x14ac:dyDescent="0.25">
      <c r="A28" s="43"/>
      <c r="B28" s="49"/>
      <c r="C28" s="50"/>
      <c r="D28" s="50"/>
      <c r="E28" s="51"/>
      <c r="F28" s="67"/>
      <c r="G28" s="207"/>
      <c r="H28" s="219" t="e">
        <f>G28*販売計画!$F$45/販売計画!$D$45</f>
        <v>#DIV/0!</v>
      </c>
      <c r="I28" s="219" t="e">
        <f>G28*販売計画!$H$45/販売計画!$D$45</f>
        <v>#DIV/0!</v>
      </c>
      <c r="J28" s="219" t="e">
        <f>G28*販売計画!$J$45/販売計画!$D$45</f>
        <v>#DIV/0!</v>
      </c>
      <c r="K28" s="72"/>
      <c r="L28" s="53"/>
    </row>
    <row r="29" spans="1:19" ht="25" customHeight="1" x14ac:dyDescent="0.2">
      <c r="A29" s="138" t="s">
        <v>105</v>
      </c>
      <c r="B29" s="139"/>
      <c r="C29" s="139"/>
      <c r="D29" s="139"/>
      <c r="E29" s="140"/>
      <c r="F29" s="141"/>
      <c r="G29" s="142">
        <f>SUM(G30:G35)</f>
        <v>0</v>
      </c>
      <c r="H29" s="142">
        <f t="shared" ref="H29:J29" si="0">SUM(H30:H35)</f>
        <v>0</v>
      </c>
      <c r="I29" s="142">
        <f t="shared" si="0"/>
        <v>0</v>
      </c>
      <c r="J29" s="142">
        <f t="shared" si="0"/>
        <v>0</v>
      </c>
      <c r="K29" s="143"/>
      <c r="L29" s="144"/>
    </row>
    <row r="30" spans="1:19" ht="25" customHeight="1" x14ac:dyDescent="0.2">
      <c r="A30" s="262"/>
      <c r="B30" s="131"/>
      <c r="C30" s="132"/>
      <c r="D30" s="132"/>
      <c r="E30" s="133"/>
      <c r="F30" s="134"/>
      <c r="G30" s="135"/>
      <c r="H30" s="162"/>
      <c r="I30" s="162"/>
      <c r="J30" s="162"/>
      <c r="K30" s="136"/>
      <c r="L30" s="137"/>
    </row>
    <row r="31" spans="1:19" ht="25" customHeight="1" x14ac:dyDescent="0.2">
      <c r="A31" s="262"/>
      <c r="B31" s="131"/>
      <c r="C31" s="132"/>
      <c r="D31" s="132"/>
      <c r="E31" s="133"/>
      <c r="F31" s="134"/>
      <c r="G31" s="135"/>
      <c r="H31" s="52"/>
      <c r="I31" s="52"/>
      <c r="J31" s="52"/>
      <c r="K31" s="136"/>
      <c r="L31" s="137"/>
    </row>
    <row r="32" spans="1:19" ht="25" customHeight="1" x14ac:dyDescent="0.2">
      <c r="A32" s="262"/>
      <c r="B32" s="44"/>
      <c r="C32" s="45"/>
      <c r="D32" s="45"/>
      <c r="E32" s="46"/>
      <c r="F32" s="68"/>
      <c r="G32" s="47"/>
      <c r="H32" s="47"/>
      <c r="I32" s="52"/>
      <c r="J32" s="52"/>
      <c r="K32" s="72"/>
      <c r="L32" s="48"/>
    </row>
    <row r="33" spans="1:12" ht="25" customHeight="1" x14ac:dyDescent="0.2">
      <c r="A33" s="262"/>
      <c r="B33" s="44"/>
      <c r="C33" s="45"/>
      <c r="D33" s="45"/>
      <c r="E33" s="46"/>
      <c r="F33" s="68"/>
      <c r="G33" s="47"/>
      <c r="H33" s="52"/>
      <c r="I33" s="52"/>
      <c r="J33" s="52"/>
      <c r="K33" s="72"/>
      <c r="L33" s="48"/>
    </row>
    <row r="34" spans="1:12" ht="25" customHeight="1" x14ac:dyDescent="0.2">
      <c r="A34" s="262"/>
      <c r="B34" s="44"/>
      <c r="C34" s="45"/>
      <c r="D34" s="45"/>
      <c r="E34" s="46"/>
      <c r="F34" s="68"/>
      <c r="G34" s="47"/>
      <c r="H34" s="52"/>
      <c r="I34" s="52"/>
      <c r="J34" s="52"/>
      <c r="K34" s="72"/>
      <c r="L34" s="48"/>
    </row>
    <row r="35" spans="1:12" ht="25" customHeight="1" thickBot="1" x14ac:dyDescent="0.25">
      <c r="A35" s="263"/>
      <c r="B35" s="64"/>
      <c r="C35" s="55"/>
      <c r="D35" s="55"/>
      <c r="E35" s="56"/>
      <c r="F35" s="69"/>
      <c r="G35" s="63"/>
      <c r="H35" s="63"/>
      <c r="I35" s="63"/>
      <c r="J35" s="63"/>
      <c r="K35" s="73"/>
      <c r="L35" s="57"/>
    </row>
    <row r="36" spans="1:12" ht="15" customHeight="1" x14ac:dyDescent="0.2">
      <c r="A36" s="4" t="s">
        <v>101</v>
      </c>
    </row>
    <row r="37" spans="1:12" ht="15" customHeight="1" x14ac:dyDescent="0.2">
      <c r="A37" s="4" t="s">
        <v>104</v>
      </c>
    </row>
    <row r="38" spans="1:12" ht="15" customHeight="1" x14ac:dyDescent="0.2"/>
    <row r="39" spans="1:12" ht="15" customHeight="1" x14ac:dyDescent="0.2"/>
    <row r="40" spans="1:12" ht="18" customHeight="1" x14ac:dyDescent="0.2"/>
    <row r="42" spans="1:12" x14ac:dyDescent="0.2">
      <c r="D42" s="158"/>
      <c r="E42" s="158"/>
      <c r="F42" s="158"/>
      <c r="G42" s="158"/>
      <c r="H42" s="158"/>
      <c r="I42" s="158"/>
      <c r="J42" s="158"/>
    </row>
  </sheetData>
  <mergeCells count="5">
    <mergeCell ref="A30:A35"/>
    <mergeCell ref="A3:D3"/>
    <mergeCell ref="E3:H3"/>
    <mergeCell ref="J3:K3"/>
    <mergeCell ref="L5:L7"/>
  </mergeCells>
  <phoneticPr fontId="4"/>
  <pageMargins left="0.70866141732283505" right="0.70866141732283505" top="0.74803149606299202" bottom="0.74803149606299202" header="0.31496062992126" footer="0.31496062992126"/>
  <pageSetup paperSize="9" scale="7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view="pageBreakPreview" zoomScaleNormal="100" zoomScaleSheetLayoutView="100" workbookViewId="0">
      <selection sqref="A1:L1"/>
    </sheetView>
  </sheetViews>
  <sheetFormatPr defaultColWidth="9" defaultRowHeight="13" x14ac:dyDescent="0.2"/>
  <cols>
    <col min="1" max="1" width="10.6328125" style="85" customWidth="1"/>
    <col min="2" max="2" width="9.6328125" style="85" customWidth="1"/>
    <col min="3" max="3" width="8.26953125" style="85" bestFit="1" customWidth="1"/>
    <col min="4" max="4" width="10.6328125" style="85" customWidth="1"/>
    <col min="5" max="5" width="6.6328125" style="85" customWidth="1"/>
    <col min="6" max="6" width="10.6328125" style="85" customWidth="1"/>
    <col min="7" max="7" width="6.6328125" style="85" customWidth="1"/>
    <col min="8" max="8" width="10.6328125" style="85" customWidth="1"/>
    <col min="9" max="9" width="6.6328125" style="85" customWidth="1"/>
    <col min="10" max="10" width="10.6328125" style="85" customWidth="1"/>
    <col min="11" max="11" width="6.6328125" style="85" customWidth="1"/>
    <col min="12" max="12" width="18.6328125" style="85" customWidth="1"/>
    <col min="13" max="13" width="9" style="85"/>
    <col min="14" max="14" width="11.6328125" style="85" bestFit="1" customWidth="1"/>
    <col min="15" max="16384" width="9" style="85"/>
  </cols>
  <sheetData>
    <row r="1" spans="1:12" ht="19" x14ac:dyDescent="0.2">
      <c r="A1" s="276" t="s">
        <v>128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x14ac:dyDescent="0.2">
      <c r="G2" s="86"/>
      <c r="K2" s="177"/>
      <c r="L2" s="177"/>
    </row>
    <row r="3" spans="1:12" x14ac:dyDescent="0.2">
      <c r="A3" s="85" t="s">
        <v>49</v>
      </c>
      <c r="G3" s="86"/>
      <c r="K3" s="177"/>
      <c r="L3" s="177"/>
    </row>
    <row r="4" spans="1:12" x14ac:dyDescent="0.2">
      <c r="A4" s="87" t="s">
        <v>50</v>
      </c>
      <c r="B4" s="277" t="s">
        <v>51</v>
      </c>
      <c r="C4" s="277"/>
      <c r="D4" s="272" t="s">
        <v>117</v>
      </c>
      <c r="E4" s="272"/>
      <c r="F4" s="272" t="s">
        <v>114</v>
      </c>
      <c r="G4" s="272"/>
      <c r="H4" s="272" t="s">
        <v>115</v>
      </c>
      <c r="I4" s="272"/>
      <c r="J4" s="272" t="s">
        <v>116</v>
      </c>
      <c r="K4" s="272"/>
      <c r="L4" s="87" t="s">
        <v>52</v>
      </c>
    </row>
    <row r="5" spans="1:12" x14ac:dyDescent="0.2">
      <c r="A5" s="155"/>
      <c r="B5" s="156"/>
      <c r="C5" s="157"/>
      <c r="D5" s="278" t="s">
        <v>124</v>
      </c>
      <c r="E5" s="279"/>
      <c r="F5" s="278" t="s">
        <v>124</v>
      </c>
      <c r="G5" s="279"/>
      <c r="H5" s="278" t="s">
        <v>124</v>
      </c>
      <c r="I5" s="279"/>
      <c r="J5" s="278" t="s">
        <v>124</v>
      </c>
      <c r="K5" s="279"/>
      <c r="L5" s="155"/>
    </row>
    <row r="6" spans="1:12" x14ac:dyDescent="0.2">
      <c r="A6" s="266"/>
      <c r="B6" s="88" t="s">
        <v>53</v>
      </c>
      <c r="C6" s="89" t="s">
        <v>66</v>
      </c>
      <c r="D6" s="172"/>
      <c r="E6" s="173" t="s">
        <v>67</v>
      </c>
      <c r="F6" s="172"/>
      <c r="G6" s="173" t="s">
        <v>78</v>
      </c>
      <c r="H6" s="172"/>
      <c r="I6" s="173" t="s">
        <v>67</v>
      </c>
      <c r="J6" s="172"/>
      <c r="K6" s="90" t="s">
        <v>78</v>
      </c>
      <c r="L6" s="269"/>
    </row>
    <row r="7" spans="1:12" x14ac:dyDescent="0.2">
      <c r="A7" s="267"/>
      <c r="B7" s="91" t="s">
        <v>54</v>
      </c>
      <c r="C7" s="92" t="s">
        <v>79</v>
      </c>
      <c r="D7" s="161"/>
      <c r="E7" s="174" t="s">
        <v>55</v>
      </c>
      <c r="F7" s="161"/>
      <c r="G7" s="174" t="s">
        <v>55</v>
      </c>
      <c r="H7" s="161"/>
      <c r="I7" s="174" t="s">
        <v>55</v>
      </c>
      <c r="J7" s="161"/>
      <c r="K7" s="94" t="s">
        <v>55</v>
      </c>
      <c r="L7" s="270"/>
    </row>
    <row r="8" spans="1:12" x14ac:dyDescent="0.2">
      <c r="A8" s="267"/>
      <c r="B8" s="91" t="s">
        <v>56</v>
      </c>
      <c r="C8" s="92" t="s">
        <v>130</v>
      </c>
      <c r="D8" s="161">
        <f>D6*D7/10</f>
        <v>0</v>
      </c>
      <c r="E8" s="174" t="s">
        <v>57</v>
      </c>
      <c r="F8" s="161">
        <f>F6*F7/10</f>
        <v>0</v>
      </c>
      <c r="G8" s="174" t="s">
        <v>57</v>
      </c>
      <c r="H8" s="161">
        <f>H6*H7/10</f>
        <v>0</v>
      </c>
      <c r="I8" s="174" t="s">
        <v>57</v>
      </c>
      <c r="J8" s="161">
        <f>J6*J7/10</f>
        <v>0</v>
      </c>
      <c r="K8" s="94" t="s">
        <v>57</v>
      </c>
      <c r="L8" s="270"/>
    </row>
    <row r="9" spans="1:12" x14ac:dyDescent="0.2">
      <c r="A9" s="267"/>
      <c r="B9" s="91" t="s">
        <v>58</v>
      </c>
      <c r="C9" s="92" t="s">
        <v>80</v>
      </c>
      <c r="D9" s="178"/>
      <c r="E9" s="174" t="s">
        <v>60</v>
      </c>
      <c r="F9" s="161"/>
      <c r="G9" s="174" t="s">
        <v>60</v>
      </c>
      <c r="H9" s="179"/>
      <c r="I9" s="174" t="s">
        <v>60</v>
      </c>
      <c r="J9" s="179"/>
      <c r="K9" s="94" t="s">
        <v>60</v>
      </c>
      <c r="L9" s="270"/>
    </row>
    <row r="10" spans="1:12" x14ac:dyDescent="0.2">
      <c r="A10" s="268"/>
      <c r="B10" s="95" t="s">
        <v>61</v>
      </c>
      <c r="C10" s="96" t="s">
        <v>62</v>
      </c>
      <c r="D10" s="175">
        <f>D8*D9</f>
        <v>0</v>
      </c>
      <c r="E10" s="176" t="s">
        <v>63</v>
      </c>
      <c r="F10" s="175">
        <f>F8*F9</f>
        <v>0</v>
      </c>
      <c r="G10" s="176" t="s">
        <v>63</v>
      </c>
      <c r="H10" s="175">
        <f>H8*H9</f>
        <v>0</v>
      </c>
      <c r="I10" s="176" t="s">
        <v>63</v>
      </c>
      <c r="J10" s="175">
        <f>J8*J9</f>
        <v>0</v>
      </c>
      <c r="K10" s="98" t="s">
        <v>63</v>
      </c>
      <c r="L10" s="271"/>
    </row>
    <row r="11" spans="1:12" x14ac:dyDescent="0.2">
      <c r="A11" s="266"/>
      <c r="B11" s="88" t="s">
        <v>53</v>
      </c>
      <c r="C11" s="89" t="s">
        <v>64</v>
      </c>
      <c r="D11" s="172"/>
      <c r="E11" s="173" t="s">
        <v>67</v>
      </c>
      <c r="F11" s="172"/>
      <c r="G11" s="173" t="s">
        <v>67</v>
      </c>
      <c r="H11" s="172"/>
      <c r="I11" s="173" t="s">
        <v>67</v>
      </c>
      <c r="J11" s="172"/>
      <c r="K11" s="90" t="s">
        <v>67</v>
      </c>
      <c r="L11" s="269"/>
    </row>
    <row r="12" spans="1:12" x14ac:dyDescent="0.2">
      <c r="A12" s="267"/>
      <c r="B12" s="91" t="s">
        <v>54</v>
      </c>
      <c r="C12" s="92" t="s">
        <v>65</v>
      </c>
      <c r="D12" s="161"/>
      <c r="E12" s="174" t="s">
        <v>55</v>
      </c>
      <c r="F12" s="161"/>
      <c r="G12" s="174" t="s">
        <v>55</v>
      </c>
      <c r="H12" s="161"/>
      <c r="I12" s="174" t="s">
        <v>55</v>
      </c>
      <c r="J12" s="161"/>
      <c r="K12" s="94" t="s">
        <v>55</v>
      </c>
      <c r="L12" s="270"/>
    </row>
    <row r="13" spans="1:12" x14ac:dyDescent="0.2">
      <c r="A13" s="267"/>
      <c r="B13" s="91" t="s">
        <v>56</v>
      </c>
      <c r="C13" s="92" t="s">
        <v>69</v>
      </c>
      <c r="D13" s="161">
        <f>D11*D12/10</f>
        <v>0</v>
      </c>
      <c r="E13" s="174" t="s">
        <v>57</v>
      </c>
      <c r="F13" s="161">
        <f>F11*F12/10</f>
        <v>0</v>
      </c>
      <c r="G13" s="174" t="s">
        <v>57</v>
      </c>
      <c r="H13" s="161">
        <f>H11*H12/10</f>
        <v>0</v>
      </c>
      <c r="I13" s="174" t="s">
        <v>57</v>
      </c>
      <c r="J13" s="161">
        <f>J11*J12/10</f>
        <v>0</v>
      </c>
      <c r="K13" s="94" t="s">
        <v>57</v>
      </c>
      <c r="L13" s="270"/>
    </row>
    <row r="14" spans="1:12" x14ac:dyDescent="0.2">
      <c r="A14" s="267"/>
      <c r="B14" s="91" t="s">
        <v>58</v>
      </c>
      <c r="C14" s="92" t="s">
        <v>59</v>
      </c>
      <c r="D14" s="178"/>
      <c r="E14" s="174" t="s">
        <v>60</v>
      </c>
      <c r="F14" s="178"/>
      <c r="G14" s="174" t="s">
        <v>60</v>
      </c>
      <c r="H14" s="178"/>
      <c r="I14" s="174" t="s">
        <v>60</v>
      </c>
      <c r="J14" s="178"/>
      <c r="K14" s="94" t="s">
        <v>60</v>
      </c>
      <c r="L14" s="270"/>
    </row>
    <row r="15" spans="1:12" x14ac:dyDescent="0.2">
      <c r="A15" s="268"/>
      <c r="B15" s="95" t="s">
        <v>61</v>
      </c>
      <c r="C15" s="96" t="s">
        <v>62</v>
      </c>
      <c r="D15" s="175">
        <f>D13*D14</f>
        <v>0</v>
      </c>
      <c r="E15" s="176" t="s">
        <v>63</v>
      </c>
      <c r="F15" s="175">
        <f>F13*F14</f>
        <v>0</v>
      </c>
      <c r="G15" s="176" t="s">
        <v>63</v>
      </c>
      <c r="H15" s="175">
        <f>H13*H14</f>
        <v>0</v>
      </c>
      <c r="I15" s="176" t="s">
        <v>63</v>
      </c>
      <c r="J15" s="175">
        <f>J13*J14</f>
        <v>0</v>
      </c>
      <c r="K15" s="98" t="s">
        <v>63</v>
      </c>
      <c r="L15" s="271"/>
    </row>
    <row r="16" spans="1:12" x14ac:dyDescent="0.2">
      <c r="A16" s="266"/>
      <c r="B16" s="88" t="s">
        <v>53</v>
      </c>
      <c r="C16" s="89" t="s">
        <v>64</v>
      </c>
      <c r="D16" s="172"/>
      <c r="E16" s="173" t="s">
        <v>67</v>
      </c>
      <c r="F16" s="172"/>
      <c r="G16" s="173" t="s">
        <v>67</v>
      </c>
      <c r="H16" s="172"/>
      <c r="I16" s="173" t="s">
        <v>67</v>
      </c>
      <c r="J16" s="172"/>
      <c r="K16" s="90" t="s">
        <v>67</v>
      </c>
      <c r="L16" s="269"/>
    </row>
    <row r="17" spans="1:12" x14ac:dyDescent="0.2">
      <c r="A17" s="267"/>
      <c r="B17" s="91" t="s">
        <v>54</v>
      </c>
      <c r="C17" s="92" t="s">
        <v>65</v>
      </c>
      <c r="D17" s="161"/>
      <c r="E17" s="174" t="s">
        <v>55</v>
      </c>
      <c r="F17" s="161"/>
      <c r="G17" s="174" t="s">
        <v>55</v>
      </c>
      <c r="H17" s="161"/>
      <c r="I17" s="174" t="s">
        <v>55</v>
      </c>
      <c r="J17" s="161"/>
      <c r="K17" s="94" t="s">
        <v>55</v>
      </c>
      <c r="L17" s="270"/>
    </row>
    <row r="18" spans="1:12" x14ac:dyDescent="0.2">
      <c r="A18" s="267"/>
      <c r="B18" s="91" t="s">
        <v>56</v>
      </c>
      <c r="C18" s="92" t="s">
        <v>69</v>
      </c>
      <c r="D18" s="161">
        <f>D16*D17/10</f>
        <v>0</v>
      </c>
      <c r="E18" s="174" t="s">
        <v>57</v>
      </c>
      <c r="F18" s="161">
        <f>F16*F17/10</f>
        <v>0</v>
      </c>
      <c r="G18" s="174" t="s">
        <v>57</v>
      </c>
      <c r="H18" s="161">
        <f>H16*H17/10</f>
        <v>0</v>
      </c>
      <c r="I18" s="174" t="s">
        <v>57</v>
      </c>
      <c r="J18" s="161">
        <f>J16*J17/10</f>
        <v>0</v>
      </c>
      <c r="K18" s="94" t="s">
        <v>57</v>
      </c>
      <c r="L18" s="270"/>
    </row>
    <row r="19" spans="1:12" x14ac:dyDescent="0.2">
      <c r="A19" s="267"/>
      <c r="B19" s="91" t="s">
        <v>58</v>
      </c>
      <c r="C19" s="92" t="s">
        <v>59</v>
      </c>
      <c r="D19" s="178"/>
      <c r="E19" s="174" t="s">
        <v>60</v>
      </c>
      <c r="F19" s="178"/>
      <c r="G19" s="174" t="s">
        <v>60</v>
      </c>
      <c r="H19" s="178"/>
      <c r="I19" s="174" t="s">
        <v>60</v>
      </c>
      <c r="J19" s="178"/>
      <c r="K19" s="94" t="s">
        <v>60</v>
      </c>
      <c r="L19" s="270"/>
    </row>
    <row r="20" spans="1:12" x14ac:dyDescent="0.2">
      <c r="A20" s="268"/>
      <c r="B20" s="95" t="s">
        <v>61</v>
      </c>
      <c r="C20" s="96" t="s">
        <v>62</v>
      </c>
      <c r="D20" s="175">
        <f>D18*D19</f>
        <v>0</v>
      </c>
      <c r="E20" s="176" t="s">
        <v>63</v>
      </c>
      <c r="F20" s="175">
        <f>F18*F19</f>
        <v>0</v>
      </c>
      <c r="G20" s="176" t="s">
        <v>63</v>
      </c>
      <c r="H20" s="175">
        <f>H18*H19</f>
        <v>0</v>
      </c>
      <c r="I20" s="176" t="s">
        <v>63</v>
      </c>
      <c r="J20" s="175">
        <f>J18*J19</f>
        <v>0</v>
      </c>
      <c r="K20" s="98" t="s">
        <v>63</v>
      </c>
      <c r="L20" s="271"/>
    </row>
    <row r="21" spans="1:12" x14ac:dyDescent="0.2">
      <c r="A21" s="266"/>
      <c r="B21" s="88" t="s">
        <v>53</v>
      </c>
      <c r="C21" s="89" t="s">
        <v>64</v>
      </c>
      <c r="D21" s="172"/>
      <c r="E21" s="173" t="s">
        <v>81</v>
      </c>
      <c r="F21" s="172"/>
      <c r="G21" s="173" t="s">
        <v>81</v>
      </c>
      <c r="H21" s="172"/>
      <c r="I21" s="173" t="s">
        <v>81</v>
      </c>
      <c r="J21" s="172"/>
      <c r="K21" s="90" t="s">
        <v>81</v>
      </c>
      <c r="L21" s="280"/>
    </row>
    <row r="22" spans="1:12" x14ac:dyDescent="0.2">
      <c r="A22" s="267"/>
      <c r="B22" s="91" t="s">
        <v>54</v>
      </c>
      <c r="C22" s="92" t="s">
        <v>68</v>
      </c>
      <c r="D22" s="161"/>
      <c r="E22" s="174" t="s">
        <v>82</v>
      </c>
      <c r="F22" s="161"/>
      <c r="G22" s="174" t="s">
        <v>82</v>
      </c>
      <c r="H22" s="161"/>
      <c r="I22" s="174" t="s">
        <v>82</v>
      </c>
      <c r="J22" s="161"/>
      <c r="K22" s="94" t="s">
        <v>82</v>
      </c>
      <c r="L22" s="281"/>
    </row>
    <row r="23" spans="1:12" x14ac:dyDescent="0.2">
      <c r="A23" s="267"/>
      <c r="B23" s="91" t="s">
        <v>56</v>
      </c>
      <c r="C23" s="92" t="s">
        <v>69</v>
      </c>
      <c r="D23" s="161">
        <f>D21*D22/10</f>
        <v>0</v>
      </c>
      <c r="E23" s="174" t="s">
        <v>83</v>
      </c>
      <c r="F23" s="161">
        <f>F21*F22/10</f>
        <v>0</v>
      </c>
      <c r="G23" s="174" t="s">
        <v>83</v>
      </c>
      <c r="H23" s="161">
        <f>H21*H22/10</f>
        <v>0</v>
      </c>
      <c r="I23" s="174" t="s">
        <v>83</v>
      </c>
      <c r="J23" s="161">
        <f>J21*J22/10</f>
        <v>0</v>
      </c>
      <c r="K23" s="94" t="s">
        <v>83</v>
      </c>
      <c r="L23" s="281"/>
    </row>
    <row r="24" spans="1:12" x14ac:dyDescent="0.2">
      <c r="A24" s="267"/>
      <c r="B24" s="91" t="s">
        <v>58</v>
      </c>
      <c r="C24" s="92" t="s">
        <v>59</v>
      </c>
      <c r="D24" s="178"/>
      <c r="E24" s="174" t="s">
        <v>84</v>
      </c>
      <c r="F24" s="178"/>
      <c r="G24" s="174" t="s">
        <v>84</v>
      </c>
      <c r="H24" s="178"/>
      <c r="I24" s="174" t="s">
        <v>84</v>
      </c>
      <c r="J24" s="178"/>
      <c r="K24" s="94" t="s">
        <v>84</v>
      </c>
      <c r="L24" s="281"/>
    </row>
    <row r="25" spans="1:12" x14ac:dyDescent="0.2">
      <c r="A25" s="268"/>
      <c r="B25" s="95" t="s">
        <v>61</v>
      </c>
      <c r="C25" s="96" t="s">
        <v>62</v>
      </c>
      <c r="D25" s="175">
        <f>D23*D24</f>
        <v>0</v>
      </c>
      <c r="E25" s="176" t="s">
        <v>85</v>
      </c>
      <c r="F25" s="175">
        <f>F23*F24</f>
        <v>0</v>
      </c>
      <c r="G25" s="176" t="s">
        <v>85</v>
      </c>
      <c r="H25" s="175">
        <f>H23*H24</f>
        <v>0</v>
      </c>
      <c r="I25" s="176" t="s">
        <v>85</v>
      </c>
      <c r="J25" s="175">
        <f>J23*J24</f>
        <v>0</v>
      </c>
      <c r="K25" s="98" t="s">
        <v>85</v>
      </c>
      <c r="L25" s="282"/>
    </row>
    <row r="26" spans="1:12" x14ac:dyDescent="0.2">
      <c r="A26" s="264" t="s">
        <v>70</v>
      </c>
      <c r="B26" s="265"/>
      <c r="C26" s="195" t="s">
        <v>86</v>
      </c>
      <c r="D26" s="166">
        <f>D10+D15+D20+D25</f>
        <v>0</v>
      </c>
      <c r="E26" s="196" t="s">
        <v>63</v>
      </c>
      <c r="F26" s="166">
        <f>F10+F15+F20+F25</f>
        <v>0</v>
      </c>
      <c r="G26" s="196" t="s">
        <v>63</v>
      </c>
      <c r="H26" s="166">
        <f>H10+H15+H20+H25</f>
        <v>0</v>
      </c>
      <c r="I26" s="196" t="s">
        <v>63</v>
      </c>
      <c r="J26" s="166">
        <f>J10+J15+J20+J25</f>
        <v>0</v>
      </c>
      <c r="K26" s="196" t="s">
        <v>63</v>
      </c>
      <c r="L26" s="197"/>
    </row>
    <row r="27" spans="1:12" x14ac:dyDescent="0.2">
      <c r="D27" s="99"/>
      <c r="E27" s="100"/>
      <c r="F27" s="99"/>
      <c r="G27" s="100"/>
      <c r="H27" s="99"/>
      <c r="I27" s="99"/>
      <c r="J27" s="99"/>
      <c r="K27" s="99"/>
    </row>
    <row r="28" spans="1:12" x14ac:dyDescent="0.2">
      <c r="A28" s="85" t="s">
        <v>71</v>
      </c>
      <c r="D28" s="99"/>
      <c r="E28" s="100"/>
      <c r="F28" s="99"/>
      <c r="G28" s="100"/>
      <c r="H28" s="99"/>
      <c r="I28" s="99"/>
      <c r="J28" s="99"/>
      <c r="K28" s="99"/>
    </row>
    <row r="29" spans="1:12" ht="13" customHeight="1" x14ac:dyDescent="0.2">
      <c r="A29" s="87" t="s">
        <v>72</v>
      </c>
      <c r="B29" s="289" t="s">
        <v>51</v>
      </c>
      <c r="C29" s="290"/>
      <c r="D29" s="287" t="str">
        <f>+D4</f>
        <v>現状</v>
      </c>
      <c r="E29" s="288"/>
      <c r="F29" s="287" t="str">
        <f>+F4</f>
        <v>１年度目</v>
      </c>
      <c r="G29" s="288"/>
      <c r="H29" s="287" t="str">
        <f>+H4</f>
        <v>２年度目</v>
      </c>
      <c r="I29" s="288"/>
      <c r="J29" s="287" t="str">
        <f>+J4</f>
        <v>目標年度</v>
      </c>
      <c r="K29" s="288"/>
      <c r="L29" s="87" t="str">
        <f>+L4</f>
        <v>根拠</v>
      </c>
    </row>
    <row r="30" spans="1:12" x14ac:dyDescent="0.2">
      <c r="A30" s="266"/>
      <c r="B30" s="91" t="s">
        <v>73</v>
      </c>
      <c r="C30" s="89" t="s">
        <v>66</v>
      </c>
      <c r="D30" s="93"/>
      <c r="E30" s="101" t="s">
        <v>57</v>
      </c>
      <c r="F30" s="93"/>
      <c r="G30" s="101" t="s">
        <v>57</v>
      </c>
      <c r="H30" s="93"/>
      <c r="I30" s="101" t="s">
        <v>57</v>
      </c>
      <c r="J30" s="93"/>
      <c r="K30" s="101" t="s">
        <v>57</v>
      </c>
      <c r="L30" s="269"/>
    </row>
    <row r="31" spans="1:12" x14ac:dyDescent="0.2">
      <c r="A31" s="267"/>
      <c r="B31" s="91" t="s">
        <v>58</v>
      </c>
      <c r="C31" s="92" t="s">
        <v>65</v>
      </c>
      <c r="D31" s="93"/>
      <c r="E31" s="101" t="s">
        <v>60</v>
      </c>
      <c r="F31" s="93"/>
      <c r="G31" s="101" t="s">
        <v>60</v>
      </c>
      <c r="H31" s="93"/>
      <c r="I31" s="101" t="s">
        <v>60</v>
      </c>
      <c r="J31" s="93"/>
      <c r="K31" s="101" t="s">
        <v>60</v>
      </c>
      <c r="L31" s="270"/>
    </row>
    <row r="32" spans="1:12" x14ac:dyDescent="0.2">
      <c r="A32" s="268"/>
      <c r="B32" s="95" t="s">
        <v>61</v>
      </c>
      <c r="C32" s="96" t="s">
        <v>87</v>
      </c>
      <c r="D32" s="97">
        <f>+D30*D31</f>
        <v>0</v>
      </c>
      <c r="E32" s="102" t="s">
        <v>63</v>
      </c>
      <c r="F32" s="97">
        <f t="shared" ref="F32" si="0">+F30*F31</f>
        <v>0</v>
      </c>
      <c r="G32" s="102" t="s">
        <v>63</v>
      </c>
      <c r="H32" s="97">
        <f t="shared" ref="H32" si="1">+H30*H31</f>
        <v>0</v>
      </c>
      <c r="I32" s="102" t="s">
        <v>63</v>
      </c>
      <c r="J32" s="97">
        <f t="shared" ref="J32" si="2">+J30*J31</f>
        <v>0</v>
      </c>
      <c r="K32" s="102" t="s">
        <v>63</v>
      </c>
      <c r="L32" s="271"/>
    </row>
    <row r="33" spans="1:12" x14ac:dyDescent="0.2">
      <c r="A33" s="273"/>
      <c r="B33" s="91" t="s">
        <v>73</v>
      </c>
      <c r="C33" s="92" t="s">
        <v>64</v>
      </c>
      <c r="D33" s="93"/>
      <c r="E33" s="101" t="s">
        <v>57</v>
      </c>
      <c r="F33" s="93"/>
      <c r="G33" s="101" t="s">
        <v>74</v>
      </c>
      <c r="H33" s="93"/>
      <c r="I33" s="101" t="s">
        <v>74</v>
      </c>
      <c r="J33" s="93"/>
      <c r="K33" s="101" t="s">
        <v>74</v>
      </c>
      <c r="L33" s="269"/>
    </row>
    <row r="34" spans="1:12" x14ac:dyDescent="0.2">
      <c r="A34" s="274"/>
      <c r="B34" s="91" t="s">
        <v>58</v>
      </c>
      <c r="C34" s="92" t="s">
        <v>68</v>
      </c>
      <c r="D34" s="93"/>
      <c r="E34" s="101" t="s">
        <v>60</v>
      </c>
      <c r="F34" s="93"/>
      <c r="G34" s="101" t="s">
        <v>60</v>
      </c>
      <c r="H34" s="93"/>
      <c r="I34" s="101" t="s">
        <v>60</v>
      </c>
      <c r="J34" s="93"/>
      <c r="K34" s="101" t="s">
        <v>60</v>
      </c>
      <c r="L34" s="270"/>
    </row>
    <row r="35" spans="1:12" x14ac:dyDescent="0.2">
      <c r="A35" s="275"/>
      <c r="B35" s="95" t="s">
        <v>61</v>
      </c>
      <c r="C35" s="96" t="s">
        <v>75</v>
      </c>
      <c r="D35" s="97">
        <f>+D33*D34</f>
        <v>0</v>
      </c>
      <c r="E35" s="102" t="s">
        <v>63</v>
      </c>
      <c r="F35" s="97">
        <f t="shared" ref="F35" si="3">+F33*F34</f>
        <v>0</v>
      </c>
      <c r="G35" s="102" t="s">
        <v>63</v>
      </c>
      <c r="H35" s="97">
        <f t="shared" ref="H35" si="4">+H33*H34</f>
        <v>0</v>
      </c>
      <c r="I35" s="102" t="s">
        <v>63</v>
      </c>
      <c r="J35" s="97">
        <f t="shared" ref="J35" si="5">+J33*J34</f>
        <v>0</v>
      </c>
      <c r="K35" s="102" t="s">
        <v>63</v>
      </c>
      <c r="L35" s="271"/>
    </row>
    <row r="36" spans="1:12" x14ac:dyDescent="0.2">
      <c r="A36" s="273"/>
      <c r="B36" s="91" t="s">
        <v>73</v>
      </c>
      <c r="C36" s="92" t="s">
        <v>64</v>
      </c>
      <c r="D36" s="93"/>
      <c r="E36" s="101" t="s">
        <v>57</v>
      </c>
      <c r="F36" s="93"/>
      <c r="G36" s="101" t="s">
        <v>57</v>
      </c>
      <c r="H36" s="93"/>
      <c r="I36" s="101" t="s">
        <v>74</v>
      </c>
      <c r="J36" s="93"/>
      <c r="K36" s="101" t="s">
        <v>74</v>
      </c>
      <c r="L36" s="269"/>
    </row>
    <row r="37" spans="1:12" x14ac:dyDescent="0.2">
      <c r="A37" s="274"/>
      <c r="B37" s="91" t="s">
        <v>58</v>
      </c>
      <c r="C37" s="92" t="s">
        <v>68</v>
      </c>
      <c r="D37" s="93"/>
      <c r="E37" s="101" t="s">
        <v>60</v>
      </c>
      <c r="F37" s="93"/>
      <c r="G37" s="101" t="s">
        <v>60</v>
      </c>
      <c r="H37" s="93"/>
      <c r="I37" s="101" t="s">
        <v>60</v>
      </c>
      <c r="J37" s="93"/>
      <c r="K37" s="101" t="s">
        <v>60</v>
      </c>
      <c r="L37" s="270"/>
    </row>
    <row r="38" spans="1:12" x14ac:dyDescent="0.2">
      <c r="A38" s="275"/>
      <c r="B38" s="95" t="s">
        <v>61</v>
      </c>
      <c r="C38" s="96" t="s">
        <v>75</v>
      </c>
      <c r="D38" s="97">
        <f>+D36*D37</f>
        <v>0</v>
      </c>
      <c r="E38" s="102" t="s">
        <v>63</v>
      </c>
      <c r="F38" s="97">
        <f t="shared" ref="F38" si="6">+F36*F37</f>
        <v>0</v>
      </c>
      <c r="G38" s="102" t="s">
        <v>63</v>
      </c>
      <c r="H38" s="97">
        <f t="shared" ref="H38" si="7">+H36*H37</f>
        <v>0</v>
      </c>
      <c r="I38" s="102" t="s">
        <v>63</v>
      </c>
      <c r="J38" s="97">
        <f t="shared" ref="J38" si="8">+J36*J37</f>
        <v>0</v>
      </c>
      <c r="K38" s="102" t="s">
        <v>63</v>
      </c>
      <c r="L38" s="271"/>
    </row>
    <row r="39" spans="1:12" x14ac:dyDescent="0.2">
      <c r="A39" s="264" t="s">
        <v>70</v>
      </c>
      <c r="B39" s="286"/>
      <c r="C39" s="195" t="s">
        <v>76</v>
      </c>
      <c r="D39" s="166">
        <f>+D32+D35+D38</f>
        <v>0</v>
      </c>
      <c r="E39" s="198" t="s">
        <v>63</v>
      </c>
      <c r="F39" s="166">
        <f>+F32+F35+F38</f>
        <v>0</v>
      </c>
      <c r="G39" s="198" t="s">
        <v>63</v>
      </c>
      <c r="H39" s="166">
        <f>+H32+H35+H38</f>
        <v>0</v>
      </c>
      <c r="I39" s="198" t="s">
        <v>63</v>
      </c>
      <c r="J39" s="166">
        <f>+J32+J35+J38</f>
        <v>0</v>
      </c>
      <c r="K39" s="198" t="s">
        <v>63</v>
      </c>
      <c r="L39" s="197"/>
    </row>
    <row r="40" spans="1:12" x14ac:dyDescent="0.2">
      <c r="A40" s="103"/>
      <c r="B40" s="103"/>
      <c r="C40" s="103"/>
      <c r="E40" s="86"/>
      <c r="G40" s="86"/>
      <c r="I40" s="86"/>
      <c r="K40" s="86"/>
    </row>
    <row r="41" spans="1:12" x14ac:dyDescent="0.2">
      <c r="A41" s="85" t="s">
        <v>77</v>
      </c>
      <c r="G41" s="86"/>
    </row>
    <row r="42" spans="1:12" x14ac:dyDescent="0.2">
      <c r="A42" s="104"/>
      <c r="B42" s="105"/>
      <c r="C42" s="106"/>
      <c r="D42" s="272" t="str">
        <f>+D29</f>
        <v>現状</v>
      </c>
      <c r="E42" s="272"/>
      <c r="F42" s="272" t="str">
        <f>+F29</f>
        <v>１年度目</v>
      </c>
      <c r="G42" s="272"/>
      <c r="H42" s="272" t="str">
        <f>+H29</f>
        <v>２年度目</v>
      </c>
      <c r="I42" s="272"/>
      <c r="J42" s="272" t="str">
        <f>+J29</f>
        <v>目標年度</v>
      </c>
      <c r="K42" s="272"/>
      <c r="L42" s="203"/>
    </row>
    <row r="43" spans="1:12" x14ac:dyDescent="0.2">
      <c r="A43" s="264" t="s">
        <v>70</v>
      </c>
      <c r="B43" s="265"/>
      <c r="C43" s="195" t="s">
        <v>88</v>
      </c>
      <c r="D43" s="200">
        <f>D26+D39</f>
        <v>0</v>
      </c>
      <c r="E43" s="113" t="s">
        <v>63</v>
      </c>
      <c r="F43" s="200">
        <f>F26+F39</f>
        <v>0</v>
      </c>
      <c r="G43" s="201" t="s">
        <v>63</v>
      </c>
      <c r="H43" s="202">
        <f>H26+H39</f>
        <v>0</v>
      </c>
      <c r="I43" s="113" t="s">
        <v>63</v>
      </c>
      <c r="J43" s="200">
        <f>J26+J39</f>
        <v>0</v>
      </c>
      <c r="K43" s="201" t="s">
        <v>63</v>
      </c>
      <c r="L43" s="204"/>
    </row>
    <row r="44" spans="1:12" x14ac:dyDescent="0.2">
      <c r="A44" s="107"/>
    </row>
    <row r="45" spans="1:12" x14ac:dyDescent="0.2">
      <c r="A45" s="283" t="s">
        <v>119</v>
      </c>
      <c r="B45" s="284"/>
      <c r="C45" s="285"/>
      <c r="D45" s="166">
        <f>D6+D11+D16+D21</f>
        <v>0</v>
      </c>
      <c r="E45" s="167" t="s">
        <v>67</v>
      </c>
      <c r="F45" s="166">
        <f>F6+F11+F16+F21</f>
        <v>0</v>
      </c>
      <c r="G45" s="167" t="s">
        <v>67</v>
      </c>
      <c r="H45" s="166">
        <f>H6+H11+H16+H21</f>
        <v>0</v>
      </c>
      <c r="I45" s="167" t="s">
        <v>67</v>
      </c>
      <c r="J45" s="166">
        <f>J6+J11+J16+J21</f>
        <v>0</v>
      </c>
      <c r="K45" s="167" t="s">
        <v>67</v>
      </c>
    </row>
    <row r="46" spans="1:12" x14ac:dyDescent="0.2">
      <c r="A46" s="110" t="s">
        <v>123</v>
      </c>
      <c r="B46" s="111"/>
      <c r="C46" s="199"/>
      <c r="D46" s="166"/>
      <c r="E46" s="167" t="s">
        <v>67</v>
      </c>
      <c r="F46" s="166"/>
      <c r="G46" s="167" t="s">
        <v>67</v>
      </c>
      <c r="H46" s="166"/>
      <c r="I46" s="167" t="s">
        <v>67</v>
      </c>
      <c r="J46" s="166"/>
      <c r="K46" s="167" t="s">
        <v>67</v>
      </c>
    </row>
  </sheetData>
  <mergeCells count="37">
    <mergeCell ref="A45:C45"/>
    <mergeCell ref="A39:B39"/>
    <mergeCell ref="J29:K29"/>
    <mergeCell ref="H29:I29"/>
    <mergeCell ref="F29:G29"/>
    <mergeCell ref="D29:E29"/>
    <mergeCell ref="B29:C29"/>
    <mergeCell ref="A33:A35"/>
    <mergeCell ref="A43:B43"/>
    <mergeCell ref="L6:L10"/>
    <mergeCell ref="A21:A25"/>
    <mergeCell ref="L21:L25"/>
    <mergeCell ref="A11:A15"/>
    <mergeCell ref="A16:A20"/>
    <mergeCell ref="L11:L15"/>
    <mergeCell ref="L16:L20"/>
    <mergeCell ref="J5:K5"/>
    <mergeCell ref="D5:E5"/>
    <mergeCell ref="F5:G5"/>
    <mergeCell ref="H5:I5"/>
    <mergeCell ref="A6:A10"/>
    <mergeCell ref="A1:L1"/>
    <mergeCell ref="B4:C4"/>
    <mergeCell ref="F4:G4"/>
    <mergeCell ref="H4:I4"/>
    <mergeCell ref="J4:K4"/>
    <mergeCell ref="D4:E4"/>
    <mergeCell ref="A26:B26"/>
    <mergeCell ref="A30:A32"/>
    <mergeCell ref="L30:L32"/>
    <mergeCell ref="F42:G42"/>
    <mergeCell ref="H42:I42"/>
    <mergeCell ref="J42:K42"/>
    <mergeCell ref="D42:E42"/>
    <mergeCell ref="L33:L35"/>
    <mergeCell ref="A36:A38"/>
    <mergeCell ref="L36:L38"/>
  </mergeCells>
  <phoneticPr fontId="4"/>
  <pageMargins left="0.59055118110236204" right="0.196850393700787" top="0.74803149606299202" bottom="0.74803149606299202" header="0.31496062992126" footer="0.31496062992126"/>
  <pageSetup paperSize="9" scale="85" orientation="landscape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view="pageBreakPreview" zoomScale="85" zoomScaleNormal="100" zoomScaleSheetLayoutView="85" workbookViewId="0"/>
  </sheetViews>
  <sheetFormatPr defaultColWidth="9" defaultRowHeight="13" x14ac:dyDescent="0.2"/>
  <cols>
    <col min="1" max="3" width="2.6328125" style="4" customWidth="1"/>
    <col min="4" max="5" width="10.6328125" style="4" customWidth="1"/>
    <col min="6" max="6" width="3.6328125" style="4" customWidth="1"/>
    <col min="7" max="10" width="10.6328125" style="4" customWidth="1"/>
    <col min="11" max="11" width="8.6328125" style="4" customWidth="1"/>
    <col min="12" max="12" width="36.6328125" style="4" bestFit="1" customWidth="1"/>
    <col min="13" max="13" width="5.6328125" style="4" customWidth="1"/>
    <col min="14" max="16384" width="9" style="4"/>
  </cols>
  <sheetData>
    <row r="1" spans="1:16" ht="18" customHeight="1" x14ac:dyDescent="0.2">
      <c r="A1" s="1" t="s">
        <v>89</v>
      </c>
      <c r="B1" s="2"/>
      <c r="C1" s="2"/>
      <c r="D1" s="2"/>
      <c r="E1" s="2"/>
      <c r="F1" s="3"/>
      <c r="O1" s="5"/>
    </row>
    <row r="2" spans="1:16" ht="10" customHeight="1" thickBot="1" x14ac:dyDescent="0.25">
      <c r="F2" s="6"/>
    </row>
    <row r="3" spans="1:16" x14ac:dyDescent="0.2">
      <c r="A3" s="9"/>
      <c r="B3" s="10"/>
      <c r="C3" s="10"/>
      <c r="D3" s="10"/>
      <c r="E3" s="10"/>
      <c r="F3" s="11"/>
      <c r="G3" s="12" t="s">
        <v>117</v>
      </c>
      <c r="H3" s="12" t="s">
        <v>3</v>
      </c>
      <c r="I3" s="12" t="s">
        <v>4</v>
      </c>
      <c r="J3" s="12" t="s">
        <v>5</v>
      </c>
      <c r="K3" s="12" t="s">
        <v>6</v>
      </c>
      <c r="L3" s="224" t="s">
        <v>90</v>
      </c>
    </row>
    <row r="4" spans="1:16" x14ac:dyDescent="0.2">
      <c r="A4" s="13"/>
      <c r="B4" s="169"/>
      <c r="C4" s="169"/>
      <c r="D4" s="169"/>
      <c r="E4" s="169"/>
      <c r="F4" s="14"/>
      <c r="G4" s="160" t="s">
        <v>125</v>
      </c>
      <c r="H4" s="160" t="s">
        <v>125</v>
      </c>
      <c r="I4" s="160" t="s">
        <v>126</v>
      </c>
      <c r="J4" s="160" t="s">
        <v>125</v>
      </c>
      <c r="K4" s="15" t="s">
        <v>7</v>
      </c>
      <c r="L4" s="225"/>
    </row>
    <row r="5" spans="1:16" x14ac:dyDescent="0.2">
      <c r="A5" s="13"/>
      <c r="B5" s="169"/>
      <c r="C5" s="169"/>
      <c r="D5" s="169"/>
      <c r="E5" s="169"/>
      <c r="F5" s="14"/>
      <c r="G5" s="15" t="s">
        <v>8</v>
      </c>
      <c r="H5" s="15" t="s">
        <v>9</v>
      </c>
      <c r="I5" s="15" t="s">
        <v>10</v>
      </c>
      <c r="J5" s="15" t="s">
        <v>11</v>
      </c>
      <c r="K5" s="16" t="s">
        <v>12</v>
      </c>
      <c r="L5" s="225"/>
    </row>
    <row r="6" spans="1:16" ht="28" customHeight="1" x14ac:dyDescent="0.2">
      <c r="A6" s="112" t="s">
        <v>91</v>
      </c>
      <c r="B6" s="50"/>
      <c r="C6" s="46"/>
      <c r="D6" s="45"/>
      <c r="E6" s="113"/>
      <c r="F6" s="114"/>
      <c r="G6" s="33"/>
      <c r="H6" s="33">
        <f>SUM(H7:H13)</f>
        <v>0</v>
      </c>
      <c r="I6" s="33">
        <f>SUM(I7:I13)</f>
        <v>0</v>
      </c>
      <c r="J6" s="33">
        <f>SUM(J7:J13)</f>
        <v>0</v>
      </c>
      <c r="K6" s="115"/>
      <c r="L6" s="61"/>
      <c r="P6" s="32"/>
    </row>
    <row r="7" spans="1:16" ht="28" customHeight="1" x14ac:dyDescent="0.2">
      <c r="A7" s="116"/>
      <c r="B7" s="44" t="s">
        <v>92</v>
      </c>
      <c r="C7" s="45"/>
      <c r="D7" s="45"/>
      <c r="E7" s="45"/>
      <c r="F7" s="117" t="s">
        <v>66</v>
      </c>
      <c r="G7" s="33"/>
      <c r="H7" s="33"/>
      <c r="I7" s="33"/>
      <c r="J7" s="33"/>
      <c r="K7" s="115"/>
      <c r="L7" s="61"/>
      <c r="P7" s="32"/>
    </row>
    <row r="8" spans="1:16" ht="28" customHeight="1" x14ac:dyDescent="0.2">
      <c r="A8" s="116"/>
      <c r="B8" s="44" t="s">
        <v>93</v>
      </c>
      <c r="C8" s="50"/>
      <c r="D8" s="50"/>
      <c r="E8" s="50"/>
      <c r="F8" s="14" t="s">
        <v>79</v>
      </c>
      <c r="G8" s="118"/>
      <c r="H8" s="118"/>
      <c r="I8" s="118"/>
      <c r="J8" s="118"/>
      <c r="K8" s="119"/>
      <c r="L8" s="120"/>
      <c r="P8" s="32"/>
    </row>
    <row r="9" spans="1:16" ht="28" customHeight="1" x14ac:dyDescent="0.2">
      <c r="A9" s="116"/>
      <c r="B9" s="182"/>
      <c r="C9" s="46"/>
      <c r="D9" s="46"/>
      <c r="E9" s="46"/>
      <c r="F9" s="117" t="s">
        <v>94</v>
      </c>
      <c r="G9" s="33"/>
      <c r="H9" s="168"/>
      <c r="I9" s="168"/>
      <c r="J9" s="168"/>
      <c r="K9" s="115"/>
      <c r="L9" s="34"/>
      <c r="P9" s="32"/>
    </row>
    <row r="10" spans="1:16" ht="28" customHeight="1" x14ac:dyDescent="0.2">
      <c r="A10" s="116"/>
      <c r="B10" s="182"/>
      <c r="C10" s="46"/>
      <c r="D10" s="46"/>
      <c r="E10" s="46"/>
      <c r="F10" s="117" t="s">
        <v>118</v>
      </c>
      <c r="G10" s="33"/>
      <c r="H10" s="168"/>
      <c r="I10" s="168"/>
      <c r="J10" s="168"/>
      <c r="K10" s="115"/>
      <c r="L10" s="34"/>
      <c r="P10" s="32"/>
    </row>
    <row r="11" spans="1:16" ht="28" customHeight="1" x14ac:dyDescent="0.2">
      <c r="A11" s="116"/>
      <c r="B11" s="193" t="s">
        <v>122</v>
      </c>
      <c r="C11" s="194"/>
      <c r="D11" s="194"/>
      <c r="E11" s="194"/>
      <c r="F11" s="117" t="s">
        <v>86</v>
      </c>
      <c r="G11" s="33"/>
      <c r="H11" s="168"/>
      <c r="I11" s="168"/>
      <c r="J11" s="168"/>
      <c r="K11" s="115"/>
      <c r="L11" s="34"/>
      <c r="P11" s="32"/>
    </row>
    <row r="12" spans="1:16" ht="28" customHeight="1" x14ac:dyDescent="0.2">
      <c r="A12" s="116"/>
      <c r="B12" s="192" t="s">
        <v>127</v>
      </c>
      <c r="C12" s="191"/>
      <c r="D12" s="191"/>
      <c r="E12" s="191"/>
      <c r="F12" s="183" t="s">
        <v>121</v>
      </c>
      <c r="G12" s="184"/>
      <c r="H12" s="184"/>
      <c r="I12" s="184"/>
      <c r="J12" s="184"/>
      <c r="K12" s="185"/>
      <c r="L12" s="186"/>
      <c r="P12" s="32"/>
    </row>
    <row r="13" spans="1:16" ht="28" customHeight="1" thickBot="1" x14ac:dyDescent="0.25">
      <c r="A13" s="189" t="s">
        <v>129</v>
      </c>
      <c r="B13" s="190"/>
      <c r="C13" s="190"/>
      <c r="D13" s="190"/>
      <c r="E13" s="190"/>
      <c r="F13" s="187"/>
      <c r="G13" s="36">
        <f>SUM(G7:G11)</f>
        <v>0</v>
      </c>
      <c r="H13" s="36">
        <f t="shared" ref="H13:J13" si="0">SUM(H7:H11)</f>
        <v>0</v>
      </c>
      <c r="I13" s="36">
        <f t="shared" si="0"/>
        <v>0</v>
      </c>
      <c r="J13" s="36">
        <f t="shared" si="0"/>
        <v>0</v>
      </c>
      <c r="K13" s="37"/>
      <c r="L13" s="188"/>
      <c r="P13" s="32"/>
    </row>
    <row r="14" spans="1:16" ht="15" customHeight="1" x14ac:dyDescent="0.2">
      <c r="A14" s="4" t="s">
        <v>95</v>
      </c>
    </row>
    <row r="15" spans="1:16" ht="15" customHeight="1" x14ac:dyDescent="0.2">
      <c r="A15" s="4" t="s">
        <v>107</v>
      </c>
    </row>
    <row r="16" spans="1:16" ht="15" customHeight="1" x14ac:dyDescent="0.2">
      <c r="A16" s="4" t="s">
        <v>106</v>
      </c>
    </row>
    <row r="17" ht="15" customHeight="1" x14ac:dyDescent="0.2"/>
    <row r="18" ht="18" customHeight="1" x14ac:dyDescent="0.2"/>
  </sheetData>
  <mergeCells count="1">
    <mergeCell ref="L3:L5"/>
  </mergeCells>
  <phoneticPr fontId="4"/>
  <pageMargins left="0.70866141732283505" right="0.70866141732283505" top="0.74803149606299202" bottom="0.74803149606299202" header="0.31496062992126" footer="0.31496062992126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付加価値額計画</vt:lpstr>
      <vt:lpstr>農業原価</vt:lpstr>
      <vt:lpstr>一般管理費</vt:lpstr>
      <vt:lpstr>販売計画</vt:lpstr>
      <vt:lpstr>雑収入明細</vt:lpstr>
      <vt:lpstr>一般管理費!Print_Area</vt:lpstr>
      <vt:lpstr>雑収入明細!Print_Area</vt:lpstr>
      <vt:lpstr>農業原価!Print_Area</vt:lpstr>
      <vt:lpstr>販売計画!Print_Area</vt:lpstr>
      <vt:lpstr>付加価値額計画!Print_Area</vt:lpstr>
    </vt:vector>
  </TitlesOfParts>
  <Manager/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加須市</cp:lastModifiedBy>
  <cp:lastPrinted>2025-07-15T02:09:20Z</cp:lastPrinted>
  <dcterms:created xsi:type="dcterms:W3CDTF">2018-06-05T02:16:34Z</dcterms:created>
  <dcterms:modified xsi:type="dcterms:W3CDTF">2025-12-04T11:41:27Z</dcterms:modified>
  <cp:category/>
  <cp:contentStatus/>
</cp:coreProperties>
</file>