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A13324BC-2D35-4877-AA0B-788C989A9EEE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表紙" sheetId="4" r:id="rId1"/>
    <sheet name="１" sheetId="14" r:id="rId2"/>
    <sheet name="２" sheetId="16" r:id="rId3"/>
    <sheet name="３" sheetId="17" r:id="rId4"/>
    <sheet name="４" sheetId="18" r:id="rId5"/>
    <sheet name="添付一覧 " sheetId="3" r:id="rId6"/>
  </sheets>
  <definedNames>
    <definedName name="_xlnm._FilterDatabase" localSheetId="1" hidden="1">'１'!$A$8:$E$24</definedName>
    <definedName name="_xlnm._FilterDatabase" localSheetId="2" hidden="1">'２'!$A$8:$E$24</definedName>
    <definedName name="_xlnm._FilterDatabase" localSheetId="3" hidden="1">'３'!$A$8:$E$24</definedName>
    <definedName name="_xlnm._FilterDatabase" localSheetId="4" hidden="1">'４'!$A$8:$E$24</definedName>
    <definedName name="_xlnm._FilterDatabase" localSheetId="5" hidden="1">'添付一覧 '!$A$3:$F$20</definedName>
    <definedName name="_xlnm.Print_Area" localSheetId="1">'１'!$A$1:$E$24</definedName>
    <definedName name="_xlnm.Print_Area" localSheetId="2">'２'!$A$1:$E$24</definedName>
    <definedName name="_xlnm.Print_Area" localSheetId="3">'３'!$A$1:$E$24</definedName>
    <definedName name="_xlnm.Print_Area" localSheetId="4">'４'!$A$1:$E$24</definedName>
    <definedName name="_xlnm.Print_Area" localSheetId="5">'添付一覧 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8" l="1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C4" i="18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C4" i="17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C4" i="16"/>
  <c r="D24" i="14"/>
  <c r="D23" i="14" l="1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4" i="14"/>
</calcChain>
</file>

<file path=xl/sharedStrings.xml><?xml version="1.0" encoding="utf-8"?>
<sst xmlns="http://schemas.openxmlformats.org/spreadsheetml/2006/main" count="188" uniqueCount="39">
  <si>
    <t>申請事業に係る記載事項</t>
    <rPh sb="0" eb="2">
      <t>シンセイ</t>
    </rPh>
    <rPh sb="2" eb="4">
      <t>ジギョウ</t>
    </rPh>
    <rPh sb="5" eb="6">
      <t>カカ</t>
    </rPh>
    <rPh sb="7" eb="9">
      <t>キサイ</t>
    </rPh>
    <rPh sb="9" eb="11">
      <t>ジコウ</t>
    </rPh>
    <phoneticPr fontId="4"/>
  </si>
  <si>
    <t>登記事項証明書（原本）</t>
    <rPh sb="0" eb="2">
      <t>トウキ</t>
    </rPh>
    <rPh sb="2" eb="4">
      <t>ジコウ</t>
    </rPh>
    <rPh sb="4" eb="7">
      <t>ショウメイショ</t>
    </rPh>
    <rPh sb="8" eb="10">
      <t>ゲンポン</t>
    </rPh>
    <phoneticPr fontId="4"/>
  </si>
  <si>
    <t>○</t>
    <phoneticPr fontId="4"/>
  </si>
  <si>
    <t>従業員の勤務体制及び勤務形態一覧表</t>
    <rPh sb="0" eb="3">
      <t>ジュウギョウイン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4"/>
  </si>
  <si>
    <t>事業所の平面図</t>
    <rPh sb="0" eb="3">
      <t>ジギョウショ</t>
    </rPh>
    <phoneticPr fontId="4"/>
  </si>
  <si>
    <t>設備・備品等に係る一覧表</t>
    <rPh sb="0" eb="2">
      <t>セツビ</t>
    </rPh>
    <rPh sb="3" eb="5">
      <t>ビヒン</t>
    </rPh>
    <rPh sb="5" eb="6">
      <t>トウ</t>
    </rPh>
    <rPh sb="7" eb="8">
      <t>カカワ</t>
    </rPh>
    <rPh sb="9" eb="11">
      <t>イチラン</t>
    </rPh>
    <rPh sb="11" eb="12">
      <t>ヒョウ</t>
    </rPh>
    <phoneticPr fontId="4"/>
  </si>
  <si>
    <t>運営規程</t>
    <phoneticPr fontId="4"/>
  </si>
  <si>
    <t>契約書及び重要事項説明書</t>
    <phoneticPr fontId="4"/>
  </si>
  <si>
    <t>利用者からの苦情を処理するために講じる措置の概要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4"/>
  </si>
  <si>
    <t>※その他、必要に応じて別途資料の提出をお願いする場合があります。</t>
  </si>
  <si>
    <t>申請書及び添付書類</t>
    <rPh sb="0" eb="2">
      <t>シンセイ</t>
    </rPh>
    <rPh sb="2" eb="3">
      <t>ショ</t>
    </rPh>
    <rPh sb="3" eb="4">
      <t>オヨ</t>
    </rPh>
    <rPh sb="5" eb="7">
      <t>テンプ</t>
    </rPh>
    <rPh sb="7" eb="9">
      <t>ショルイ</t>
    </rPh>
    <phoneticPr fontId="4"/>
  </si>
  <si>
    <t>指定申請書</t>
    <rPh sb="0" eb="2">
      <t>シテイ</t>
    </rPh>
    <rPh sb="2" eb="5">
      <t>シンセイショ</t>
    </rPh>
    <phoneticPr fontId="4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</si>
  <si>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</si>
  <si>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</si>
  <si>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×</t>
    <phoneticPr fontId="3"/>
  </si>
  <si>
    <t>提出書類</t>
    <rPh sb="0" eb="2">
      <t>テイシュツ</t>
    </rPh>
    <rPh sb="2" eb="4">
      <t>ショルイ</t>
    </rPh>
    <phoneticPr fontId="3"/>
  </si>
  <si>
    <t>作成チェック</t>
    <rPh sb="0" eb="2">
      <t>サクセイ</t>
    </rPh>
    <phoneticPr fontId="3"/>
  </si>
  <si>
    <t>従業員等の資格証明書等の写し</t>
    <rPh sb="0" eb="3">
      <t>ジュウギョウイン</t>
    </rPh>
    <rPh sb="3" eb="4">
      <t>トウ</t>
    </rPh>
    <rPh sb="5" eb="7">
      <t>シカク</t>
    </rPh>
    <rPh sb="7" eb="10">
      <t>ショウメイショ</t>
    </rPh>
    <rPh sb="10" eb="11">
      <t>トウ</t>
    </rPh>
    <rPh sb="12" eb="13">
      <t>ウツ</t>
    </rPh>
    <phoneticPr fontId="4"/>
  </si>
  <si>
    <t>作成有無</t>
    <rPh sb="0" eb="2">
      <t>サクセイ</t>
    </rPh>
    <rPh sb="2" eb="4">
      <t>ウム</t>
    </rPh>
    <phoneticPr fontId="3"/>
  </si>
  <si>
    <t>作成要領</t>
    <rPh sb="0" eb="2">
      <t>サクセイ</t>
    </rPh>
    <rPh sb="2" eb="4">
      <t>ヨウリョウ</t>
    </rPh>
    <phoneticPr fontId="3"/>
  </si>
  <si>
    <t>申請する事業のボックスをクリックしてください。</t>
    <rPh sb="0" eb="2">
      <t>シンセイ</t>
    </rPh>
    <rPh sb="4" eb="6">
      <t>ジギョウ</t>
    </rPh>
    <phoneticPr fontId="3"/>
  </si>
  <si>
    <t>○○</t>
    <phoneticPr fontId="3"/>
  </si>
  <si>
    <t>1. 事業所名を記入してください。
2. 必要な書類を準備して、作成チェック欄にチェックを入れてください。</t>
    <rPh sb="3" eb="6">
      <t>ジギョウショ</t>
    </rPh>
    <rPh sb="6" eb="7">
      <t>メイ</t>
    </rPh>
    <rPh sb="8" eb="10">
      <t>キニュウ</t>
    </rPh>
    <rPh sb="21" eb="23">
      <t>ヒツヨウ</t>
    </rPh>
    <rPh sb="24" eb="26">
      <t>ショルイ</t>
    </rPh>
    <rPh sb="27" eb="29">
      <t>ジュンビ</t>
    </rPh>
    <rPh sb="32" eb="34">
      <t>サクセイ</t>
    </rPh>
    <rPh sb="38" eb="39">
      <t>ラン</t>
    </rPh>
    <rPh sb="45" eb="46">
      <t>イ</t>
    </rPh>
    <phoneticPr fontId="3"/>
  </si>
  <si>
    <t>総合事業の新規指定申請に係る提出書類一覧表</t>
    <rPh sb="0" eb="2">
      <t>ソウゴウ</t>
    </rPh>
    <rPh sb="2" eb="4">
      <t>ジギョウ</t>
    </rPh>
    <rPh sb="5" eb="7">
      <t>シンキ</t>
    </rPh>
    <rPh sb="7" eb="9">
      <t>シテイ</t>
    </rPh>
    <rPh sb="9" eb="11">
      <t>シンセイ</t>
    </rPh>
    <rPh sb="12" eb="13">
      <t>カカ</t>
    </rPh>
    <rPh sb="14" eb="16">
      <t>テイシュツ</t>
    </rPh>
    <rPh sb="16" eb="18">
      <t>ショルイ</t>
    </rPh>
    <rPh sb="18" eb="20">
      <t>イチラン</t>
    </rPh>
    <rPh sb="20" eb="21">
      <t>ヒョウ</t>
    </rPh>
    <phoneticPr fontId="4"/>
  </si>
  <si>
    <t>元気あっぷ訪問サービスＳ</t>
    <rPh sb="0" eb="2">
      <t>ゲンキ</t>
    </rPh>
    <rPh sb="5" eb="7">
      <t>ホウモン</t>
    </rPh>
    <phoneticPr fontId="3"/>
  </si>
  <si>
    <t>元気あっぷ訪問サービスA</t>
    <rPh sb="0" eb="2">
      <t>ゲンキ</t>
    </rPh>
    <rPh sb="5" eb="7">
      <t>ホウモン</t>
    </rPh>
    <phoneticPr fontId="3"/>
  </si>
  <si>
    <t>元気あっぷ通所サービスＳ</t>
    <rPh sb="0" eb="2">
      <t>ゲンキ</t>
    </rPh>
    <rPh sb="5" eb="7">
      <t>ツウショ</t>
    </rPh>
    <phoneticPr fontId="3"/>
  </si>
  <si>
    <t>元気あっぷ通所サービスA</t>
    <rPh sb="0" eb="2">
      <t>ゲンキ</t>
    </rPh>
    <rPh sb="5" eb="7">
      <t>ツウショ</t>
    </rPh>
    <phoneticPr fontId="3"/>
  </si>
  <si>
    <t>サービス提供責任者の資格証の写し</t>
    <rPh sb="4" eb="6">
      <t>テイキョウ</t>
    </rPh>
    <rPh sb="6" eb="9">
      <t>セキニンシャ</t>
    </rPh>
    <rPh sb="10" eb="12">
      <t>シカク</t>
    </rPh>
    <rPh sb="12" eb="13">
      <t>ショウ</t>
    </rPh>
    <rPh sb="14" eb="15">
      <t>ウツ</t>
    </rPh>
    <phoneticPr fontId="4"/>
  </si>
  <si>
    <t>指定有効期間短縮の申出書（短縮を希望する場合）</t>
    <rPh sb="13" eb="15">
      <t>タンシュク</t>
    </rPh>
    <rPh sb="16" eb="18">
      <t>キボウ</t>
    </rPh>
    <rPh sb="20" eb="22">
      <t>バアイ</t>
    </rPh>
    <phoneticPr fontId="3"/>
  </si>
  <si>
    <t>指定有効期間短縮の申出書（短縮を希望する場合）</t>
    <rPh sb="0" eb="2">
      <t>シテイ</t>
    </rPh>
    <phoneticPr fontId="3"/>
  </si>
  <si>
    <t>総合事業(介護予防・日常生活支援総合事業)　新規指定申請用チェックリスト</t>
    <rPh sb="0" eb="2">
      <t>ソウゴウ</t>
    </rPh>
    <rPh sb="2" eb="4">
      <t>ジギョウ</t>
    </rPh>
    <rPh sb="5" eb="7">
      <t>カイゴ</t>
    </rPh>
    <rPh sb="7" eb="9">
      <t>ヨボウ</t>
    </rPh>
    <rPh sb="10" eb="12">
      <t>ニチジョウ</t>
    </rPh>
    <rPh sb="12" eb="14">
      <t>セイカツ</t>
    </rPh>
    <rPh sb="14" eb="16">
      <t>シエン</t>
    </rPh>
    <rPh sb="16" eb="18">
      <t>ソウゴウ</t>
    </rPh>
    <rPh sb="18" eb="20">
      <t>ジギョウ</t>
    </rPh>
    <rPh sb="22" eb="24">
      <t>シンキ</t>
    </rPh>
    <rPh sb="24" eb="26">
      <t>シテイ</t>
    </rPh>
    <rPh sb="26" eb="28">
      <t>シンセイ</t>
    </rPh>
    <rPh sb="28" eb="29">
      <t>ヨウ</t>
    </rPh>
    <phoneticPr fontId="3"/>
  </si>
  <si>
    <t>×</t>
    <phoneticPr fontId="4"/>
  </si>
  <si>
    <t>雇用関係を証する書類の写し</t>
    <rPh sb="0" eb="2">
      <t>コヨウ</t>
    </rPh>
    <rPh sb="2" eb="4">
      <t>カンケイ</t>
    </rPh>
    <rPh sb="5" eb="6">
      <t>ショウ</t>
    </rPh>
    <rPh sb="8" eb="10">
      <t>ショルイ</t>
    </rPh>
    <rPh sb="11" eb="12">
      <t>ウツ</t>
    </rPh>
    <phoneticPr fontId="4"/>
  </si>
  <si>
    <t>介護予防・日常生活支援総合事業費算定に係る体制等状況一覧表</t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4"/>
  </si>
  <si>
    <t>介護予防・日常生活支援総合事業費算定に係る体制等に関する届出書</t>
    <rPh sb="16" eb="18">
      <t>サンテイ</t>
    </rPh>
    <phoneticPr fontId="4"/>
  </si>
  <si>
    <t>サービス提供責任者の資格証の写し</t>
    <phoneticPr fontId="4"/>
  </si>
  <si>
    <t>誓約書(標準様式5及び誓約書2）</t>
    <rPh sb="0" eb="3">
      <t>セイヤクショ</t>
    </rPh>
    <rPh sb="4" eb="6">
      <t>ヒョウジュン</t>
    </rPh>
    <rPh sb="6" eb="8">
      <t>ヨウシキ</t>
    </rPh>
    <rPh sb="9" eb="10">
      <t>オヨ</t>
    </rPh>
    <rPh sb="11" eb="14">
      <t>セイヤクショ</t>
    </rPh>
    <phoneticPr fontId="4"/>
  </si>
  <si>
    <t>誓約書(標準様式5及び誓約書2）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</si>
</sst>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8" fillId="2" borderId="4" xfId="0" applyFont="1" applyFill="1" applyBorder="1" applyAlignment="1">
      <alignment horizontal="left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9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0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1" fillId="0" borderId="0" xfId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65300;'!A1"/><Relationship Id="rId2" Type="http://schemas.openxmlformats.org/officeDocument/2006/relationships/hyperlink" Target="#'&#65298;'!A1"/><Relationship Id="rId1" Type="http://schemas.openxmlformats.org/officeDocument/2006/relationships/hyperlink" Target="#'&#65297;'!A1"/><Relationship Id="rId4" Type="http://schemas.openxmlformats.org/officeDocument/2006/relationships/hyperlink" Target="#'&#6529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25400</xdr:rowOff>
    </xdr:from>
    <xdr:to>
      <xdr:col>5</xdr:col>
      <xdr:colOff>488950</xdr:colOff>
      <xdr:row>2</xdr:row>
      <xdr:rowOff>146050</xdr:rowOff>
    </xdr:to>
    <xdr:sp macro="[0]!Macro1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2540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元気あっぷ訪問サービスＳ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3</xdr:row>
      <xdr:rowOff>25400</xdr:rowOff>
    </xdr:from>
    <xdr:to>
      <xdr:col>5</xdr:col>
      <xdr:colOff>488950</xdr:colOff>
      <xdr:row>4</xdr:row>
      <xdr:rowOff>146050</xdr:rowOff>
    </xdr:to>
    <xdr:sp macro="[0]!Macro2" textlink="">
      <xdr:nvSpPr>
        <xdr:cNvPr id="4" name="テキスト ボックス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0" y="7112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元気あっぷ訪問サービスＡ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482600</xdr:colOff>
      <xdr:row>4</xdr:row>
      <xdr:rowOff>139700</xdr:rowOff>
    </xdr:to>
    <xdr:sp macro="[0]!Macro8" textlink="">
      <xdr:nvSpPr>
        <xdr:cNvPr id="8" name="テキスト ボックス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62400" y="7048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元気あっぷ通所サービスＡ</a:t>
          </a:r>
        </a:p>
      </xdr:txBody>
    </xdr:sp>
    <xdr:clientData/>
  </xdr:twoCellAnchor>
  <xdr:twoCellAnchor>
    <xdr:from>
      <xdr:col>6</xdr:col>
      <xdr:colOff>19050</xdr:colOff>
      <xdr:row>1</xdr:row>
      <xdr:rowOff>6350</xdr:rowOff>
    </xdr:from>
    <xdr:to>
      <xdr:col>10</xdr:col>
      <xdr:colOff>501650</xdr:colOff>
      <xdr:row>2</xdr:row>
      <xdr:rowOff>127000</xdr:rowOff>
    </xdr:to>
    <xdr:sp macro="[0]!Macro7" textlink="">
      <xdr:nvSpPr>
        <xdr:cNvPr id="13" name="テキスト ボックス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81450" y="2349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元気あっぷ通所サービスＳ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"/>
  <sheetViews>
    <sheetView tabSelected="1" workbookViewId="0"/>
  </sheetViews>
  <sheetFormatPr defaultRowHeight="18"/>
  <sheetData>
    <row r="7" spans="2:2" ht="22.5">
      <c r="B7" s="13" t="s">
        <v>20</v>
      </c>
    </row>
  </sheetData>
  <phoneticPr fontId="3"/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10" customWidth="1"/>
    <col min="2" max="2" width="11.58203125" style="10" customWidth="1"/>
    <col min="3" max="3" width="41.5" style="10" customWidth="1"/>
    <col min="4" max="4" width="10" style="10" customWidth="1"/>
    <col min="5" max="5" width="12.5" style="10" customWidth="1"/>
    <col min="6" max="16384" width="8.6640625" style="10"/>
  </cols>
  <sheetData>
    <row r="1" spans="1:5">
      <c r="A1" s="22" t="s">
        <v>31</v>
      </c>
      <c r="B1" s="22"/>
      <c r="C1" s="22"/>
      <c r="D1" s="22"/>
      <c r="E1" s="22"/>
    </row>
    <row r="2" spans="1:5" ht="7.5" customHeight="1"/>
    <row r="3" spans="1:5" ht="24" customHeight="1">
      <c r="A3" s="10" t="s">
        <v>12</v>
      </c>
      <c r="C3" s="10" t="s">
        <v>21</v>
      </c>
    </row>
    <row r="4" spans="1:5" ht="24" customHeight="1">
      <c r="A4" s="23" t="s">
        <v>13</v>
      </c>
      <c r="B4" s="24"/>
      <c r="C4" s="14" t="str">
        <f>HLOOKUP(D4,'添付一覧 '!B2:F18,2,FALSE)</f>
        <v>元気あっぷ訪問サービスＳ</v>
      </c>
      <c r="D4" s="10">
        <v>1</v>
      </c>
    </row>
    <row r="5" spans="1:5" ht="24" customHeight="1">
      <c r="A5" s="10" t="s">
        <v>19</v>
      </c>
      <c r="C5" s="25" t="s">
        <v>22</v>
      </c>
      <c r="D5" s="25"/>
      <c r="E5" s="25"/>
    </row>
    <row r="6" spans="1:5" ht="9" customHeight="1">
      <c r="C6" s="25"/>
      <c r="D6" s="25"/>
      <c r="E6" s="25"/>
    </row>
    <row r="7" spans="1:5" ht="9" customHeight="1"/>
    <row r="8" spans="1:5">
      <c r="A8" s="26" t="s">
        <v>15</v>
      </c>
      <c r="B8" s="26"/>
      <c r="C8" s="26"/>
      <c r="D8" s="16" t="s">
        <v>18</v>
      </c>
      <c r="E8" s="16" t="s">
        <v>16</v>
      </c>
    </row>
    <row r="9" spans="1:5" ht="18" customHeight="1">
      <c r="A9" s="11">
        <v>1</v>
      </c>
      <c r="B9" s="20" t="s">
        <v>11</v>
      </c>
      <c r="C9" s="21"/>
      <c r="D9" s="16" t="str">
        <f>HLOOKUP($D$4,'添付一覧 '!B2:F18,3,FALSE)</f>
        <v>○</v>
      </c>
      <c r="E9" s="12"/>
    </row>
    <row r="10" spans="1:5" ht="20">
      <c r="A10" s="11">
        <v>2</v>
      </c>
      <c r="B10" s="20" t="s">
        <v>0</v>
      </c>
      <c r="C10" s="21"/>
      <c r="D10" s="16" t="str">
        <f>HLOOKUP(D4,'添付一覧 '!B2:F18,4,FALSE)</f>
        <v>○</v>
      </c>
      <c r="E10" s="12"/>
    </row>
    <row r="11" spans="1:5" ht="20">
      <c r="A11" s="11">
        <v>3</v>
      </c>
      <c r="B11" s="20" t="s">
        <v>1</v>
      </c>
      <c r="C11" s="21"/>
      <c r="D11" s="16" t="str">
        <f>HLOOKUP(D4,'添付一覧 '!B2:F18,5,FALSE)</f>
        <v>○</v>
      </c>
      <c r="E11" s="12"/>
    </row>
    <row r="12" spans="1:5" ht="20">
      <c r="A12" s="11">
        <v>4</v>
      </c>
      <c r="B12" s="20" t="s">
        <v>37</v>
      </c>
      <c r="C12" s="21"/>
      <c r="D12" s="16" t="str">
        <f>HLOOKUP(D4,'添付一覧 '!B2:F18,6,FALSE)</f>
        <v>○</v>
      </c>
      <c r="E12" s="12"/>
    </row>
    <row r="13" spans="1:5" ht="20">
      <c r="A13" s="11">
        <v>5</v>
      </c>
      <c r="B13" s="20" t="s">
        <v>3</v>
      </c>
      <c r="C13" s="21"/>
      <c r="D13" s="16" t="str">
        <f>HLOOKUP(D4,'添付一覧 '!B2:F18,7,FALSE)</f>
        <v>○</v>
      </c>
      <c r="E13" s="12"/>
    </row>
    <row r="14" spans="1:5" ht="20">
      <c r="A14" s="11">
        <v>6</v>
      </c>
      <c r="B14" s="20" t="s">
        <v>36</v>
      </c>
      <c r="C14" s="21"/>
      <c r="D14" s="16" t="str">
        <f>HLOOKUP(D4,'添付一覧 '!B2:F18,8,FALSE)</f>
        <v>○</v>
      </c>
      <c r="E14" s="12"/>
    </row>
    <row r="15" spans="1:5" ht="20">
      <c r="A15" s="11">
        <v>7</v>
      </c>
      <c r="B15" s="20" t="s">
        <v>4</v>
      </c>
      <c r="C15" s="21"/>
      <c r="D15" s="16" t="str">
        <f>HLOOKUP(D4,'添付一覧 '!B2:F18,9,FALSE)</f>
        <v>○</v>
      </c>
      <c r="E15" s="12"/>
    </row>
    <row r="16" spans="1:5" ht="20" hidden="1">
      <c r="A16" s="11">
        <v>8</v>
      </c>
      <c r="B16" s="20" t="s">
        <v>5</v>
      </c>
      <c r="C16" s="21"/>
      <c r="D16" s="16" t="str">
        <f>HLOOKUP(D4,'添付一覧 '!B2:F18,10,FALSE)</f>
        <v>×</v>
      </c>
      <c r="E16" s="12"/>
    </row>
    <row r="17" spans="1:5" ht="20">
      <c r="A17" s="11">
        <v>9</v>
      </c>
      <c r="B17" s="20" t="s">
        <v>33</v>
      </c>
      <c r="C17" s="21"/>
      <c r="D17" s="16" t="str">
        <f>HLOOKUP(D4,'添付一覧 '!B2:F18,11,FALSE)</f>
        <v>○</v>
      </c>
      <c r="E17" s="12"/>
    </row>
    <row r="18" spans="1:5" ht="20">
      <c r="A18" s="11">
        <v>10</v>
      </c>
      <c r="B18" s="20" t="s">
        <v>17</v>
      </c>
      <c r="C18" s="21"/>
      <c r="D18" s="16" t="str">
        <f>HLOOKUP(D4,'添付一覧 '!B2:F18,12,FALSE)</f>
        <v>○</v>
      </c>
      <c r="E18" s="12"/>
    </row>
    <row r="19" spans="1:5" ht="20">
      <c r="A19" s="11">
        <v>11</v>
      </c>
      <c r="B19" s="20" t="s">
        <v>6</v>
      </c>
      <c r="C19" s="21"/>
      <c r="D19" s="16" t="str">
        <f>HLOOKUP(D4,'添付一覧 '!B2:F18,13,FALSE)</f>
        <v>○</v>
      </c>
      <c r="E19" s="12"/>
    </row>
    <row r="20" spans="1:5" ht="20">
      <c r="A20" s="11">
        <v>12</v>
      </c>
      <c r="B20" s="20" t="s">
        <v>7</v>
      </c>
      <c r="C20" s="21"/>
      <c r="D20" s="16" t="str">
        <f>HLOOKUP(D4,'添付一覧 '!B2:F18,14,FALSE)</f>
        <v>○</v>
      </c>
      <c r="E20" s="12"/>
    </row>
    <row r="21" spans="1:5" ht="20">
      <c r="A21" s="11">
        <v>13</v>
      </c>
      <c r="B21" s="20" t="s">
        <v>8</v>
      </c>
      <c r="C21" s="21"/>
      <c r="D21" s="16" t="str">
        <f>HLOOKUP(D4,'添付一覧 '!B2:F18,15,FALSE)</f>
        <v>○</v>
      </c>
      <c r="E21" s="12"/>
    </row>
    <row r="22" spans="1:5" ht="20" customHeight="1">
      <c r="A22" s="11">
        <v>14</v>
      </c>
      <c r="B22" s="27" t="s">
        <v>35</v>
      </c>
      <c r="C22" s="28"/>
      <c r="D22" s="16" t="str">
        <f>HLOOKUP(D4,'添付一覧 '!B2:F18,16,FALSE)</f>
        <v>○</v>
      </c>
      <c r="E22" s="12"/>
    </row>
    <row r="23" spans="1:5" ht="20" customHeight="1">
      <c r="A23" s="11">
        <v>15</v>
      </c>
      <c r="B23" s="27" t="s">
        <v>34</v>
      </c>
      <c r="C23" s="28"/>
      <c r="D23" s="16" t="str">
        <f>HLOOKUP(D4,'添付一覧 '!B2:F18,17,FALSE)</f>
        <v>○</v>
      </c>
      <c r="E23" s="12"/>
    </row>
    <row r="24" spans="1:5" ht="20">
      <c r="A24" s="11">
        <v>16</v>
      </c>
      <c r="B24" s="20" t="s">
        <v>29</v>
      </c>
      <c r="C24" s="21"/>
      <c r="D24" s="16" t="str">
        <f>HLOOKUP(D4,'添付一覧 '!B2:F19,18,FALSE)</f>
        <v>○</v>
      </c>
      <c r="E24" s="12"/>
    </row>
  </sheetData>
  <autoFilter ref="A8:E24" xr:uid="{00000000-0009-0000-0000-000001000000}">
    <filterColumn colId="0" showButton="0"/>
    <filterColumn colId="1" showButton="0"/>
    <filterColumn colId="3">
      <filters>
        <filter val="○"/>
      </filters>
    </filterColumn>
  </autoFilter>
  <mergeCells count="20">
    <mergeCell ref="B23:C23"/>
    <mergeCell ref="B24:C24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3"/>
  <conditionalFormatting sqref="A9:B24">
    <cfRule type="expression" dxfId="11" priority="1">
      <formula>$D9="×"</formula>
    </cfRule>
  </conditionalFormatting>
  <conditionalFormatting sqref="C4">
    <cfRule type="expression" dxfId="1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{E6602348-31CA-4D05-86DD-A6E143D096D8}</x14:id>
        </ext>
      </extLst>
    </cfRule>
  </conditionalFormatting>
  <conditionalFormatting sqref="D9:D2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{069EB417-7DD2-4729-B225-7BE816F0BEF7}</x14:id>
        </ext>
      </extLst>
    </cfRule>
  </conditionalFormatting>
  <conditionalFormatting sqref="D9:E24">
    <cfRule type="expression" dxfId="9" priority="5">
      <formula>$D9="×"</formula>
    </cfRule>
  </conditionalFormatting>
  <dataValidations count="1">
    <dataValidation type="list" allowBlank="1" showInputMessage="1" showErrorMessage="1" sqref="E9:E24" xr:uid="{00000000-0002-0000-01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02348-31CA-4D05-86DD-A6E143D09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069EB417-7DD2-4729-B225-7BE816F0B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10" customWidth="1"/>
    <col min="2" max="2" width="11.58203125" style="10" customWidth="1"/>
    <col min="3" max="3" width="41.5" style="10" customWidth="1"/>
    <col min="4" max="4" width="10" style="10" customWidth="1"/>
    <col min="5" max="5" width="12.5" style="10" customWidth="1"/>
    <col min="6" max="16384" width="8.6640625" style="10"/>
  </cols>
  <sheetData>
    <row r="1" spans="1:5">
      <c r="A1" s="22" t="s">
        <v>31</v>
      </c>
      <c r="B1" s="22"/>
      <c r="C1" s="22"/>
      <c r="D1" s="22"/>
      <c r="E1" s="22"/>
    </row>
    <row r="2" spans="1:5" ht="7.5" customHeight="1"/>
    <row r="3" spans="1:5" ht="24" customHeight="1">
      <c r="A3" s="10" t="s">
        <v>12</v>
      </c>
      <c r="C3" s="10" t="s">
        <v>21</v>
      </c>
    </row>
    <row r="4" spans="1:5" ht="24" customHeight="1">
      <c r="A4" s="23" t="s">
        <v>13</v>
      </c>
      <c r="B4" s="24"/>
      <c r="C4" s="14" t="str">
        <f>HLOOKUP(D4,'添付一覧 '!B2:F18,2,FALSE)</f>
        <v>元気あっぷ訪問サービスA</v>
      </c>
      <c r="D4" s="10">
        <v>2</v>
      </c>
    </row>
    <row r="5" spans="1:5" ht="24" customHeight="1">
      <c r="A5" s="10" t="s">
        <v>19</v>
      </c>
      <c r="C5" s="25" t="s">
        <v>22</v>
      </c>
      <c r="D5" s="25"/>
      <c r="E5" s="25"/>
    </row>
    <row r="6" spans="1:5" ht="9" customHeight="1">
      <c r="C6" s="25"/>
      <c r="D6" s="25"/>
      <c r="E6" s="25"/>
    </row>
    <row r="7" spans="1:5" ht="9" customHeight="1"/>
    <row r="8" spans="1:5">
      <c r="A8" s="26" t="s">
        <v>15</v>
      </c>
      <c r="B8" s="26"/>
      <c r="C8" s="26"/>
      <c r="D8" s="16" t="s">
        <v>18</v>
      </c>
      <c r="E8" s="16" t="s">
        <v>16</v>
      </c>
    </row>
    <row r="9" spans="1:5" ht="18" customHeight="1">
      <c r="A9" s="11">
        <v>1</v>
      </c>
      <c r="B9" s="20" t="s">
        <v>11</v>
      </c>
      <c r="C9" s="21"/>
      <c r="D9" s="16" t="str">
        <f>HLOOKUP($D$4,'添付一覧 '!B2:F18,3,FALSE)</f>
        <v>○</v>
      </c>
      <c r="E9" s="12"/>
    </row>
    <row r="10" spans="1:5" ht="20">
      <c r="A10" s="11">
        <v>2</v>
      </c>
      <c r="B10" s="20" t="s">
        <v>0</v>
      </c>
      <c r="C10" s="21"/>
      <c r="D10" s="16" t="str">
        <f>HLOOKUP(D4,'添付一覧 '!B2:F18,4,FALSE)</f>
        <v>○</v>
      </c>
      <c r="E10" s="12"/>
    </row>
    <row r="11" spans="1:5" ht="20">
      <c r="A11" s="11">
        <v>3</v>
      </c>
      <c r="B11" s="20" t="s">
        <v>1</v>
      </c>
      <c r="C11" s="21"/>
      <c r="D11" s="16" t="str">
        <f>HLOOKUP(D4,'添付一覧 '!B2:F18,5,FALSE)</f>
        <v>○</v>
      </c>
      <c r="E11" s="12"/>
    </row>
    <row r="12" spans="1:5" ht="20">
      <c r="A12" s="11">
        <v>4</v>
      </c>
      <c r="B12" s="20" t="s">
        <v>37</v>
      </c>
      <c r="C12" s="21"/>
      <c r="D12" s="16" t="str">
        <f>HLOOKUP(D4,'添付一覧 '!B2:F18,6,FALSE)</f>
        <v>○</v>
      </c>
      <c r="E12" s="12"/>
    </row>
    <row r="13" spans="1:5" ht="20">
      <c r="A13" s="11">
        <v>5</v>
      </c>
      <c r="B13" s="20" t="s">
        <v>3</v>
      </c>
      <c r="C13" s="21"/>
      <c r="D13" s="16" t="str">
        <f>HLOOKUP(D4,'添付一覧 '!B2:F18,7,FALSE)</f>
        <v>○</v>
      </c>
      <c r="E13" s="12"/>
    </row>
    <row r="14" spans="1:5" ht="20" hidden="1" customHeight="1">
      <c r="A14" s="11">
        <v>6</v>
      </c>
      <c r="B14" s="20" t="s">
        <v>36</v>
      </c>
      <c r="C14" s="21"/>
      <c r="D14" s="16" t="str">
        <f>HLOOKUP(D4,'添付一覧 '!B2:F18,8,FALSE)</f>
        <v>×</v>
      </c>
      <c r="E14" s="12"/>
    </row>
    <row r="15" spans="1:5" ht="20">
      <c r="A15" s="11">
        <v>7</v>
      </c>
      <c r="B15" s="20" t="s">
        <v>4</v>
      </c>
      <c r="C15" s="21"/>
      <c r="D15" s="16" t="str">
        <f>HLOOKUP(D4,'添付一覧 '!B2:F18,9,FALSE)</f>
        <v>○</v>
      </c>
      <c r="E15" s="12"/>
    </row>
    <row r="16" spans="1:5" ht="20" hidden="1">
      <c r="A16" s="11">
        <v>8</v>
      </c>
      <c r="B16" s="20" t="s">
        <v>5</v>
      </c>
      <c r="C16" s="21"/>
      <c r="D16" s="16" t="str">
        <f>HLOOKUP(D4,'添付一覧 '!B2:F18,10,FALSE)</f>
        <v>×</v>
      </c>
      <c r="E16" s="12"/>
    </row>
    <row r="17" spans="1:5" ht="20">
      <c r="A17" s="11">
        <v>9</v>
      </c>
      <c r="B17" s="20" t="s">
        <v>33</v>
      </c>
      <c r="C17" s="21"/>
      <c r="D17" s="16" t="str">
        <f>HLOOKUP(D4,'添付一覧 '!B2:F18,11,FALSE)</f>
        <v>○</v>
      </c>
      <c r="E17" s="12"/>
    </row>
    <row r="18" spans="1:5" ht="20">
      <c r="A18" s="11">
        <v>10</v>
      </c>
      <c r="B18" s="20" t="s">
        <v>17</v>
      </c>
      <c r="C18" s="21"/>
      <c r="D18" s="16" t="str">
        <f>HLOOKUP(D4,'添付一覧 '!B2:F18,12,FALSE)</f>
        <v>○</v>
      </c>
      <c r="E18" s="12"/>
    </row>
    <row r="19" spans="1:5" ht="20">
      <c r="A19" s="11">
        <v>11</v>
      </c>
      <c r="B19" s="20" t="s">
        <v>6</v>
      </c>
      <c r="C19" s="21"/>
      <c r="D19" s="16" t="str">
        <f>HLOOKUP(D4,'添付一覧 '!B2:F18,13,FALSE)</f>
        <v>○</v>
      </c>
      <c r="E19" s="12"/>
    </row>
    <row r="20" spans="1:5" ht="20">
      <c r="A20" s="11">
        <v>12</v>
      </c>
      <c r="B20" s="20" t="s">
        <v>7</v>
      </c>
      <c r="C20" s="21"/>
      <c r="D20" s="16" t="str">
        <f>HLOOKUP(D4,'添付一覧 '!B2:F18,14,FALSE)</f>
        <v>○</v>
      </c>
      <c r="E20" s="12"/>
    </row>
    <row r="21" spans="1:5" ht="20">
      <c r="A21" s="11">
        <v>13</v>
      </c>
      <c r="B21" s="20" t="s">
        <v>8</v>
      </c>
      <c r="C21" s="21"/>
      <c r="D21" s="16" t="str">
        <f>HLOOKUP(D4,'添付一覧 '!B2:F18,15,FALSE)</f>
        <v>○</v>
      </c>
      <c r="E21" s="12"/>
    </row>
    <row r="22" spans="1:5" ht="20" customHeight="1">
      <c r="A22" s="11">
        <v>14</v>
      </c>
      <c r="B22" s="27" t="s">
        <v>35</v>
      </c>
      <c r="C22" s="28"/>
      <c r="D22" s="16" t="str">
        <f>HLOOKUP(D4,'添付一覧 '!B2:F18,16,FALSE)</f>
        <v>○</v>
      </c>
      <c r="E22" s="12"/>
    </row>
    <row r="23" spans="1:5" ht="20" customHeight="1">
      <c r="A23" s="11">
        <v>15</v>
      </c>
      <c r="B23" s="27" t="s">
        <v>34</v>
      </c>
      <c r="C23" s="28"/>
      <c r="D23" s="16" t="str">
        <f>HLOOKUP(D4,'添付一覧 '!B2:F18,17,FALSE)</f>
        <v>○</v>
      </c>
      <c r="E23" s="12"/>
    </row>
    <row r="24" spans="1:5" ht="20">
      <c r="A24" s="11">
        <v>16</v>
      </c>
      <c r="B24" s="20" t="s">
        <v>29</v>
      </c>
      <c r="C24" s="21"/>
      <c r="D24" s="16" t="str">
        <f>HLOOKUP(D4,'添付一覧 '!B2:F19,18,FALSE)</f>
        <v>○</v>
      </c>
      <c r="E24" s="12"/>
    </row>
  </sheetData>
  <autoFilter ref="A8:E24" xr:uid="{00000000-0009-0000-0000-000002000000}">
    <filterColumn colId="0" showButton="0"/>
    <filterColumn colId="1" showButton="0"/>
    <filterColumn colId="3">
      <filters>
        <filter val="○"/>
      </filters>
    </filterColumn>
  </autoFilter>
  <mergeCells count="20"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honeticPr fontId="3"/>
  <conditionalFormatting sqref="A9:B24">
    <cfRule type="expression" dxfId="8" priority="1">
      <formula>$D9="×"</formula>
    </cfRule>
  </conditionalFormatting>
  <conditionalFormatting sqref="C4">
    <cfRule type="expression" dxfId="7" priority="4">
      <formula>$D4="×"</formula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{1FD45ED3-05D3-420D-8B4A-2CBAFE53BD49}</x14:id>
        </ext>
      </extLst>
    </cfRule>
  </conditionalFormatting>
  <conditionalFormatting sqref="D9:D2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{489C2F71-3788-469F-9D73-E77B252F1C4C}</x14:id>
        </ext>
      </extLst>
    </cfRule>
  </conditionalFormatting>
  <conditionalFormatting sqref="D9:E24">
    <cfRule type="expression" dxfId="6" priority="6">
      <formula>$D9="×"</formula>
    </cfRule>
  </conditionalFormatting>
  <dataValidations count="1">
    <dataValidation type="list" allowBlank="1" showInputMessage="1" showErrorMessage="1" sqref="E9:E24" xr:uid="{00000000-0002-0000-02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D45ED3-05D3-420D-8B4A-2CBAFE53B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489C2F71-3788-469F-9D73-E77B252F1C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10" customWidth="1"/>
    <col min="2" max="2" width="11.58203125" style="10" customWidth="1"/>
    <col min="3" max="3" width="41.5" style="10" customWidth="1"/>
    <col min="4" max="4" width="10" style="10" customWidth="1"/>
    <col min="5" max="5" width="12.5" style="10" customWidth="1"/>
    <col min="6" max="16384" width="8.6640625" style="10"/>
  </cols>
  <sheetData>
    <row r="1" spans="1:5">
      <c r="A1" s="22" t="s">
        <v>31</v>
      </c>
      <c r="B1" s="22"/>
      <c r="C1" s="22"/>
      <c r="D1" s="22"/>
      <c r="E1" s="22"/>
    </row>
    <row r="2" spans="1:5" ht="7.5" customHeight="1"/>
    <row r="3" spans="1:5" ht="24" customHeight="1">
      <c r="A3" s="10" t="s">
        <v>12</v>
      </c>
      <c r="C3" s="10" t="s">
        <v>21</v>
      </c>
    </row>
    <row r="4" spans="1:5" ht="24" customHeight="1">
      <c r="A4" s="23" t="s">
        <v>13</v>
      </c>
      <c r="B4" s="24"/>
      <c r="C4" s="14" t="str">
        <f>HLOOKUP(D4,'添付一覧 '!B2:F18,2,FALSE)</f>
        <v>元気あっぷ通所サービスＳ</v>
      </c>
      <c r="D4" s="10">
        <v>3</v>
      </c>
    </row>
    <row r="5" spans="1:5" ht="24" customHeight="1">
      <c r="A5" s="10" t="s">
        <v>19</v>
      </c>
      <c r="C5" s="25" t="s">
        <v>22</v>
      </c>
      <c r="D5" s="25"/>
      <c r="E5" s="25"/>
    </row>
    <row r="6" spans="1:5" ht="9" customHeight="1">
      <c r="C6" s="25"/>
      <c r="D6" s="25"/>
      <c r="E6" s="25"/>
    </row>
    <row r="7" spans="1:5" ht="9" customHeight="1"/>
    <row r="8" spans="1:5">
      <c r="A8" s="26" t="s">
        <v>15</v>
      </c>
      <c r="B8" s="26"/>
      <c r="C8" s="26"/>
      <c r="D8" s="16" t="s">
        <v>18</v>
      </c>
      <c r="E8" s="16" t="s">
        <v>16</v>
      </c>
    </row>
    <row r="9" spans="1:5" ht="18" customHeight="1">
      <c r="A9" s="11">
        <v>1</v>
      </c>
      <c r="B9" s="20" t="s">
        <v>11</v>
      </c>
      <c r="C9" s="21"/>
      <c r="D9" s="16" t="str">
        <f>HLOOKUP($D$4,'添付一覧 '!B2:F18,3,FALSE)</f>
        <v>○</v>
      </c>
      <c r="E9" s="12"/>
    </row>
    <row r="10" spans="1:5" ht="20">
      <c r="A10" s="11">
        <v>2</v>
      </c>
      <c r="B10" s="20" t="s">
        <v>0</v>
      </c>
      <c r="C10" s="21"/>
      <c r="D10" s="16" t="str">
        <f>HLOOKUP(D4,'添付一覧 '!B2:F18,4,FALSE)</f>
        <v>○</v>
      </c>
      <c r="E10" s="12"/>
    </row>
    <row r="11" spans="1:5" ht="20">
      <c r="A11" s="11">
        <v>3</v>
      </c>
      <c r="B11" s="20" t="s">
        <v>1</v>
      </c>
      <c r="C11" s="21"/>
      <c r="D11" s="16" t="str">
        <f>HLOOKUP(D4,'添付一覧 '!B2:F18,5,FALSE)</f>
        <v>○</v>
      </c>
      <c r="E11" s="12"/>
    </row>
    <row r="12" spans="1:5" ht="20">
      <c r="A12" s="11">
        <v>4</v>
      </c>
      <c r="B12" s="20" t="s">
        <v>37</v>
      </c>
      <c r="C12" s="21"/>
      <c r="D12" s="16" t="str">
        <f>HLOOKUP(D4,'添付一覧 '!B2:F18,6,FALSE)</f>
        <v>○</v>
      </c>
      <c r="E12" s="12"/>
    </row>
    <row r="13" spans="1:5" ht="20">
      <c r="A13" s="11">
        <v>5</v>
      </c>
      <c r="B13" s="20" t="s">
        <v>3</v>
      </c>
      <c r="C13" s="21"/>
      <c r="D13" s="16" t="str">
        <f>HLOOKUP(D4,'添付一覧 '!B2:F18,7,FALSE)</f>
        <v>○</v>
      </c>
      <c r="E13" s="12"/>
    </row>
    <row r="14" spans="1:5" ht="20" hidden="1">
      <c r="A14" s="11">
        <v>6</v>
      </c>
      <c r="B14" s="20" t="s">
        <v>36</v>
      </c>
      <c r="C14" s="21"/>
      <c r="D14" s="16" t="str">
        <f>HLOOKUP(D4,'添付一覧 '!B2:F18,8,FALSE)</f>
        <v>×</v>
      </c>
      <c r="E14" s="12"/>
    </row>
    <row r="15" spans="1:5" ht="20">
      <c r="A15" s="11">
        <v>7</v>
      </c>
      <c r="B15" s="20" t="s">
        <v>4</v>
      </c>
      <c r="C15" s="21"/>
      <c r="D15" s="16" t="str">
        <f>HLOOKUP(D4,'添付一覧 '!B2:F18,9,FALSE)</f>
        <v>○</v>
      </c>
      <c r="E15" s="12"/>
    </row>
    <row r="16" spans="1:5" ht="20">
      <c r="A16" s="11">
        <v>8</v>
      </c>
      <c r="B16" s="20" t="s">
        <v>5</v>
      </c>
      <c r="C16" s="21"/>
      <c r="D16" s="16" t="str">
        <f>HLOOKUP(D4,'添付一覧 '!B2:F18,10,FALSE)</f>
        <v>○</v>
      </c>
      <c r="E16" s="12"/>
    </row>
    <row r="17" spans="1:5" ht="20">
      <c r="A17" s="11">
        <v>9</v>
      </c>
      <c r="B17" s="20" t="s">
        <v>33</v>
      </c>
      <c r="C17" s="21"/>
      <c r="D17" s="16" t="str">
        <f>HLOOKUP(D4,'添付一覧 '!B2:F18,11,FALSE)</f>
        <v>○</v>
      </c>
      <c r="E17" s="12"/>
    </row>
    <row r="18" spans="1:5" ht="20">
      <c r="A18" s="11">
        <v>10</v>
      </c>
      <c r="B18" s="20" t="s">
        <v>17</v>
      </c>
      <c r="C18" s="21"/>
      <c r="D18" s="16" t="str">
        <f>HLOOKUP(D4,'添付一覧 '!B2:F18,12,FALSE)</f>
        <v>○</v>
      </c>
      <c r="E18" s="12"/>
    </row>
    <row r="19" spans="1:5" ht="20">
      <c r="A19" s="11">
        <v>11</v>
      </c>
      <c r="B19" s="20" t="s">
        <v>6</v>
      </c>
      <c r="C19" s="21"/>
      <c r="D19" s="16" t="str">
        <f>HLOOKUP(D4,'添付一覧 '!B2:F18,13,FALSE)</f>
        <v>○</v>
      </c>
      <c r="E19" s="12"/>
    </row>
    <row r="20" spans="1:5" ht="20">
      <c r="A20" s="11">
        <v>12</v>
      </c>
      <c r="B20" s="20" t="s">
        <v>7</v>
      </c>
      <c r="C20" s="21"/>
      <c r="D20" s="16" t="str">
        <f>HLOOKUP(D4,'添付一覧 '!B2:F18,14,FALSE)</f>
        <v>○</v>
      </c>
      <c r="E20" s="12"/>
    </row>
    <row r="21" spans="1:5" ht="20">
      <c r="A21" s="11">
        <v>13</v>
      </c>
      <c r="B21" s="20" t="s">
        <v>8</v>
      </c>
      <c r="C21" s="21"/>
      <c r="D21" s="16" t="str">
        <f>HLOOKUP(D4,'添付一覧 '!B2:F18,15,FALSE)</f>
        <v>○</v>
      </c>
      <c r="E21" s="12"/>
    </row>
    <row r="22" spans="1:5" ht="20" customHeight="1">
      <c r="A22" s="11">
        <v>14</v>
      </c>
      <c r="B22" s="27" t="s">
        <v>35</v>
      </c>
      <c r="C22" s="28"/>
      <c r="D22" s="16" t="str">
        <f>HLOOKUP(D4,'添付一覧 '!B2:F18,16,FALSE)</f>
        <v>○</v>
      </c>
      <c r="E22" s="12"/>
    </row>
    <row r="23" spans="1:5" ht="20" customHeight="1">
      <c r="A23" s="11">
        <v>15</v>
      </c>
      <c r="B23" s="27" t="s">
        <v>34</v>
      </c>
      <c r="C23" s="28"/>
      <c r="D23" s="16" t="str">
        <f>HLOOKUP(D4,'添付一覧 '!B2:F18,17,FALSE)</f>
        <v>○</v>
      </c>
      <c r="E23" s="12"/>
    </row>
    <row r="24" spans="1:5" ht="20">
      <c r="A24" s="11">
        <v>16</v>
      </c>
      <c r="B24" s="20" t="s">
        <v>29</v>
      </c>
      <c r="C24" s="21"/>
      <c r="D24" s="16" t="str">
        <f>HLOOKUP(D4,'添付一覧 '!B2:F19,18,FALSE)</f>
        <v>○</v>
      </c>
      <c r="E24" s="12"/>
    </row>
  </sheetData>
  <autoFilter ref="A8:E24" xr:uid="{00000000-0009-0000-0000-000003000000}">
    <filterColumn colId="0" showButton="0"/>
    <filterColumn colId="1" showButton="0"/>
    <filterColumn colId="3">
      <filters>
        <filter val="○"/>
      </filters>
    </filterColumn>
  </autoFilter>
  <mergeCells count="20"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honeticPr fontId="3"/>
  <conditionalFormatting sqref="A9:B24">
    <cfRule type="expression" dxfId="5" priority="1">
      <formula>$D9="×"</formula>
    </cfRule>
  </conditionalFormatting>
  <conditionalFormatting sqref="C4">
    <cfRule type="expression" dxfId="4" priority="4">
      <formula>$D4="×"</formula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{30E53C77-59C1-4D2A-ADF2-C0665B11BE50}</x14:id>
        </ext>
      </extLst>
    </cfRule>
  </conditionalFormatting>
  <conditionalFormatting sqref="D9:D2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{298204A7-E97C-4583-8F87-690E05B5295A}</x14:id>
        </ext>
      </extLst>
    </cfRule>
  </conditionalFormatting>
  <conditionalFormatting sqref="D9:E24">
    <cfRule type="expression" dxfId="3" priority="6">
      <formula>$D9="×"</formula>
    </cfRule>
  </conditionalFormatting>
  <dataValidations count="1">
    <dataValidation type="list" allowBlank="1" showInputMessage="1" showErrorMessage="1" sqref="E9:E24" xr:uid="{00000000-0002-0000-03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E53C77-59C1-4D2A-ADF2-C0665B11BE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298204A7-E97C-4583-8F87-690E05B529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24"/>
  <sheetViews>
    <sheetView zoomScaleNormal="100" workbookViewId="0">
      <selection sqref="A1:E1"/>
    </sheetView>
  </sheetViews>
  <sheetFormatPr defaultRowHeight="18"/>
  <cols>
    <col min="1" max="1" width="4.9140625" style="10" customWidth="1"/>
    <col min="2" max="2" width="11.58203125" style="10" customWidth="1"/>
    <col min="3" max="3" width="41.5" style="10" customWidth="1"/>
    <col min="4" max="4" width="10" style="10" customWidth="1"/>
    <col min="5" max="5" width="12.5" style="10" customWidth="1"/>
    <col min="6" max="16384" width="8.6640625" style="10"/>
  </cols>
  <sheetData>
    <row r="1" spans="1:5">
      <c r="A1" s="22" t="s">
        <v>31</v>
      </c>
      <c r="B1" s="22"/>
      <c r="C1" s="22"/>
      <c r="D1" s="22"/>
      <c r="E1" s="22"/>
    </row>
    <row r="2" spans="1:5" ht="7.5" customHeight="1"/>
    <row r="3" spans="1:5" ht="24" customHeight="1">
      <c r="A3" s="10" t="s">
        <v>12</v>
      </c>
      <c r="C3" s="10" t="s">
        <v>21</v>
      </c>
    </row>
    <row r="4" spans="1:5" ht="24" customHeight="1">
      <c r="A4" s="23" t="s">
        <v>13</v>
      </c>
      <c r="B4" s="24"/>
      <c r="C4" s="14" t="str">
        <f>HLOOKUP(D4,'添付一覧 '!B2:F18,2,FALSE)</f>
        <v>元気あっぷ通所サービスA</v>
      </c>
      <c r="D4" s="10">
        <v>4</v>
      </c>
    </row>
    <row r="5" spans="1:5" ht="24" customHeight="1">
      <c r="A5" s="10" t="s">
        <v>19</v>
      </c>
      <c r="C5" s="25" t="s">
        <v>22</v>
      </c>
      <c r="D5" s="25"/>
      <c r="E5" s="25"/>
    </row>
    <row r="6" spans="1:5" ht="9" customHeight="1">
      <c r="C6" s="25"/>
      <c r="D6" s="25"/>
      <c r="E6" s="25"/>
    </row>
    <row r="7" spans="1:5" ht="9" customHeight="1"/>
    <row r="8" spans="1:5">
      <c r="A8" s="26" t="s">
        <v>15</v>
      </c>
      <c r="B8" s="26"/>
      <c r="C8" s="26"/>
      <c r="D8" s="16" t="s">
        <v>18</v>
      </c>
      <c r="E8" s="16" t="s">
        <v>16</v>
      </c>
    </row>
    <row r="9" spans="1:5" ht="18" customHeight="1">
      <c r="A9" s="11">
        <v>1</v>
      </c>
      <c r="B9" s="20" t="s">
        <v>11</v>
      </c>
      <c r="C9" s="21"/>
      <c r="D9" s="16" t="str">
        <f>HLOOKUP($D$4,'添付一覧 '!B2:F18,3,FALSE)</f>
        <v>○</v>
      </c>
      <c r="E9" s="12"/>
    </row>
    <row r="10" spans="1:5" ht="20">
      <c r="A10" s="11">
        <v>2</v>
      </c>
      <c r="B10" s="20" t="s">
        <v>0</v>
      </c>
      <c r="C10" s="21"/>
      <c r="D10" s="16" t="str">
        <f>HLOOKUP(D4,'添付一覧 '!B2:F18,4,FALSE)</f>
        <v>○</v>
      </c>
      <c r="E10" s="12"/>
    </row>
    <row r="11" spans="1:5" ht="20">
      <c r="A11" s="11">
        <v>3</v>
      </c>
      <c r="B11" s="20" t="s">
        <v>1</v>
      </c>
      <c r="C11" s="21"/>
      <c r="D11" s="16" t="str">
        <f>HLOOKUP(D4,'添付一覧 '!B2:F18,5,FALSE)</f>
        <v>○</v>
      </c>
      <c r="E11" s="12"/>
    </row>
    <row r="12" spans="1:5" ht="20">
      <c r="A12" s="11">
        <v>4</v>
      </c>
      <c r="B12" s="20" t="s">
        <v>37</v>
      </c>
      <c r="C12" s="21"/>
      <c r="D12" s="16" t="str">
        <f>HLOOKUP(D4,'添付一覧 '!B2:F18,6,FALSE)</f>
        <v>○</v>
      </c>
      <c r="E12" s="12"/>
    </row>
    <row r="13" spans="1:5" ht="20">
      <c r="A13" s="11">
        <v>5</v>
      </c>
      <c r="B13" s="20" t="s">
        <v>3</v>
      </c>
      <c r="C13" s="21"/>
      <c r="D13" s="16" t="str">
        <f>HLOOKUP(D4,'添付一覧 '!B2:F18,7,FALSE)</f>
        <v>○</v>
      </c>
      <c r="E13" s="12"/>
    </row>
    <row r="14" spans="1:5" ht="20" hidden="1">
      <c r="A14" s="11">
        <v>6</v>
      </c>
      <c r="B14" s="20" t="s">
        <v>36</v>
      </c>
      <c r="C14" s="21"/>
      <c r="D14" s="16" t="str">
        <f>HLOOKUP(D4,'添付一覧 '!B2:F18,8,FALSE)</f>
        <v>×</v>
      </c>
      <c r="E14" s="12"/>
    </row>
    <row r="15" spans="1:5" ht="20">
      <c r="A15" s="11">
        <v>7</v>
      </c>
      <c r="B15" s="20" t="s">
        <v>4</v>
      </c>
      <c r="C15" s="21"/>
      <c r="D15" s="16" t="str">
        <f>HLOOKUP(D4,'添付一覧 '!B2:F18,9,FALSE)</f>
        <v>○</v>
      </c>
      <c r="E15" s="12"/>
    </row>
    <row r="16" spans="1:5" ht="20">
      <c r="A16" s="11">
        <v>8</v>
      </c>
      <c r="B16" s="20" t="s">
        <v>5</v>
      </c>
      <c r="C16" s="21"/>
      <c r="D16" s="16" t="str">
        <f>HLOOKUP(D4,'添付一覧 '!B2:F18,10,FALSE)</f>
        <v>○</v>
      </c>
      <c r="E16" s="12"/>
    </row>
    <row r="17" spans="1:5" ht="20">
      <c r="A17" s="11">
        <v>9</v>
      </c>
      <c r="B17" s="20" t="s">
        <v>33</v>
      </c>
      <c r="C17" s="21"/>
      <c r="D17" s="16" t="str">
        <f>HLOOKUP(D4,'添付一覧 '!B2:F18,11,FALSE)</f>
        <v>○</v>
      </c>
      <c r="E17" s="12"/>
    </row>
    <row r="18" spans="1:5" ht="20">
      <c r="A18" s="11">
        <v>10</v>
      </c>
      <c r="B18" s="20" t="s">
        <v>17</v>
      </c>
      <c r="C18" s="21"/>
      <c r="D18" s="16" t="str">
        <f>HLOOKUP(D4,'添付一覧 '!B2:F18,12,FALSE)</f>
        <v>○</v>
      </c>
      <c r="E18" s="12"/>
    </row>
    <row r="19" spans="1:5" ht="20">
      <c r="A19" s="11">
        <v>11</v>
      </c>
      <c r="B19" s="20" t="s">
        <v>6</v>
      </c>
      <c r="C19" s="21"/>
      <c r="D19" s="16" t="str">
        <f>HLOOKUP(D4,'添付一覧 '!B2:F18,13,FALSE)</f>
        <v>○</v>
      </c>
      <c r="E19" s="12"/>
    </row>
    <row r="20" spans="1:5" ht="20">
      <c r="A20" s="11">
        <v>12</v>
      </c>
      <c r="B20" s="20" t="s">
        <v>7</v>
      </c>
      <c r="C20" s="21"/>
      <c r="D20" s="16" t="str">
        <f>HLOOKUP(D4,'添付一覧 '!B2:F18,14,FALSE)</f>
        <v>○</v>
      </c>
      <c r="E20" s="12"/>
    </row>
    <row r="21" spans="1:5" ht="20">
      <c r="A21" s="11">
        <v>13</v>
      </c>
      <c r="B21" s="20" t="s">
        <v>8</v>
      </c>
      <c r="C21" s="21"/>
      <c r="D21" s="16" t="str">
        <f>HLOOKUP(D4,'添付一覧 '!B2:F18,15,FALSE)</f>
        <v>○</v>
      </c>
      <c r="E21" s="12"/>
    </row>
    <row r="22" spans="1:5" ht="30.5" customHeight="1">
      <c r="A22" s="11">
        <v>14</v>
      </c>
      <c r="B22" s="27" t="s">
        <v>35</v>
      </c>
      <c r="C22" s="28"/>
      <c r="D22" s="16" t="str">
        <f>HLOOKUP(D4,'添付一覧 '!B2:F18,16,FALSE)</f>
        <v>○</v>
      </c>
      <c r="E22" s="12"/>
    </row>
    <row r="23" spans="1:5" ht="32.5" customHeight="1">
      <c r="A23" s="11">
        <v>15</v>
      </c>
      <c r="B23" s="27" t="s">
        <v>34</v>
      </c>
      <c r="C23" s="28"/>
      <c r="D23" s="16" t="str">
        <f>HLOOKUP(D4,'添付一覧 '!B2:F18,17,FALSE)</f>
        <v>○</v>
      </c>
      <c r="E23" s="12"/>
    </row>
    <row r="24" spans="1:5" ht="20">
      <c r="A24" s="11">
        <v>16</v>
      </c>
      <c r="B24" s="20" t="s">
        <v>29</v>
      </c>
      <c r="C24" s="21"/>
      <c r="D24" s="16" t="str">
        <f>HLOOKUP(D4,'添付一覧 '!B2:F19,18,FALSE)</f>
        <v>○</v>
      </c>
      <c r="E24" s="12"/>
    </row>
  </sheetData>
  <autoFilter ref="A8:E24" xr:uid="{00000000-0009-0000-0000-000004000000}">
    <filterColumn colId="0" showButton="0"/>
    <filterColumn colId="1" showButton="0"/>
    <filterColumn colId="3">
      <filters>
        <filter val="○"/>
      </filters>
    </filterColumn>
  </autoFilter>
  <mergeCells count="20">
    <mergeCell ref="B16:C16"/>
    <mergeCell ref="A1:E1"/>
    <mergeCell ref="A4:B4"/>
    <mergeCell ref="C5:E6"/>
    <mergeCell ref="A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honeticPr fontId="3"/>
  <conditionalFormatting sqref="A9:B24">
    <cfRule type="expression" dxfId="2" priority="1">
      <formula>$D9="×"</formula>
    </cfRule>
  </conditionalFormatting>
  <conditionalFormatting sqref="C4">
    <cfRule type="expression" dxfId="1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{621425BB-74DA-495A-8816-7C11A4791AC9}</x14:id>
        </ext>
      </extLst>
    </cfRule>
  </conditionalFormatting>
  <conditionalFormatting sqref="D9:D2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{11D6BF79-29BD-4A91-A6DB-B9C8CAD9A813}</x14:id>
        </ext>
      </extLst>
    </cfRule>
  </conditionalFormatting>
  <conditionalFormatting sqref="D9:E24">
    <cfRule type="expression" dxfId="0" priority="5">
      <formula>$D9="×"</formula>
    </cfRule>
  </conditionalFormatting>
  <dataValidations count="1">
    <dataValidation type="list" allowBlank="1" showInputMessage="1" showErrorMessage="1" sqref="E9:E24" xr:uid="{00000000-0002-0000-04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1425BB-74DA-495A-8816-7C11A4791A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11D6BF79-29BD-4A91-A6DB-B9C8CAD9A8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25" defaultRowHeight="13"/>
  <cols>
    <col min="1" max="1" width="3.58203125" style="6" customWidth="1"/>
    <col min="2" max="2" width="50.33203125" style="1" customWidth="1"/>
    <col min="3" max="6" width="12.9140625" style="1" customWidth="1"/>
    <col min="7" max="16384" width="8.25" style="1"/>
  </cols>
  <sheetData>
    <row r="1" spans="1:6" ht="30" customHeight="1">
      <c r="A1" s="29" t="s">
        <v>23</v>
      </c>
      <c r="B1" s="29"/>
    </row>
    <row r="2" spans="1:6" ht="16.5" customHeight="1">
      <c r="A2" s="2"/>
      <c r="B2" s="2"/>
      <c r="C2" s="1">
        <v>1</v>
      </c>
      <c r="D2" s="1">
        <v>2</v>
      </c>
      <c r="E2" s="1">
        <v>3</v>
      </c>
      <c r="F2" s="1">
        <v>4</v>
      </c>
    </row>
    <row r="3" spans="1:6" s="3" customFormat="1" ht="42.75" customHeight="1">
      <c r="A3" s="17"/>
      <c r="B3" s="18" t="s">
        <v>10</v>
      </c>
      <c r="C3" s="19" t="s">
        <v>24</v>
      </c>
      <c r="D3" s="19" t="s">
        <v>25</v>
      </c>
      <c r="E3" s="19" t="s">
        <v>26</v>
      </c>
      <c r="F3" s="19" t="s">
        <v>27</v>
      </c>
    </row>
    <row r="4" spans="1:6" s="3" customFormat="1" ht="24" customHeight="1">
      <c r="A4" s="7">
        <v>1</v>
      </c>
      <c r="B4" s="8" t="s">
        <v>11</v>
      </c>
      <c r="C4" s="4" t="s">
        <v>2</v>
      </c>
      <c r="D4" s="4" t="s">
        <v>2</v>
      </c>
      <c r="E4" s="4" t="s">
        <v>2</v>
      </c>
      <c r="F4" s="4" t="s">
        <v>2</v>
      </c>
    </row>
    <row r="5" spans="1:6" s="3" customFormat="1" ht="24" customHeight="1">
      <c r="A5" s="7">
        <v>2</v>
      </c>
      <c r="B5" s="8" t="s">
        <v>0</v>
      </c>
      <c r="C5" s="4" t="s">
        <v>2</v>
      </c>
      <c r="D5" s="4" t="s">
        <v>2</v>
      </c>
      <c r="E5" s="4" t="s">
        <v>2</v>
      </c>
      <c r="F5" s="4" t="s">
        <v>2</v>
      </c>
    </row>
    <row r="6" spans="1:6" s="3" customFormat="1" ht="24" customHeight="1">
      <c r="A6" s="7">
        <v>3</v>
      </c>
      <c r="B6" s="8" t="s">
        <v>1</v>
      </c>
      <c r="C6" s="4" t="s">
        <v>2</v>
      </c>
      <c r="D6" s="4" t="s">
        <v>2</v>
      </c>
      <c r="E6" s="4" t="s">
        <v>2</v>
      </c>
      <c r="F6" s="4" t="s">
        <v>2</v>
      </c>
    </row>
    <row r="7" spans="1:6" s="3" customFormat="1" ht="24" customHeight="1">
      <c r="A7" s="7">
        <v>4</v>
      </c>
      <c r="B7" s="8" t="s">
        <v>38</v>
      </c>
      <c r="C7" s="4" t="s">
        <v>2</v>
      </c>
      <c r="D7" s="4" t="s">
        <v>2</v>
      </c>
      <c r="E7" s="4" t="s">
        <v>2</v>
      </c>
      <c r="F7" s="4" t="s">
        <v>2</v>
      </c>
    </row>
    <row r="8" spans="1:6" s="3" customFormat="1" ht="24" customHeight="1">
      <c r="A8" s="7">
        <v>5</v>
      </c>
      <c r="B8" s="8" t="s">
        <v>3</v>
      </c>
      <c r="C8" s="4" t="s">
        <v>2</v>
      </c>
      <c r="D8" s="4" t="s">
        <v>2</v>
      </c>
      <c r="E8" s="4" t="s">
        <v>2</v>
      </c>
      <c r="F8" s="4" t="s">
        <v>2</v>
      </c>
    </row>
    <row r="9" spans="1:6" s="3" customFormat="1" ht="24" customHeight="1">
      <c r="A9" s="7">
        <v>6</v>
      </c>
      <c r="B9" s="8" t="s">
        <v>28</v>
      </c>
      <c r="C9" s="4" t="s">
        <v>2</v>
      </c>
      <c r="D9" s="4" t="s">
        <v>14</v>
      </c>
      <c r="E9" s="4" t="s">
        <v>14</v>
      </c>
      <c r="F9" s="4" t="s">
        <v>14</v>
      </c>
    </row>
    <row r="10" spans="1:6" s="3" customFormat="1" ht="24" customHeight="1">
      <c r="A10" s="7">
        <v>7</v>
      </c>
      <c r="B10" s="8" t="s">
        <v>4</v>
      </c>
      <c r="C10" s="4" t="s">
        <v>2</v>
      </c>
      <c r="D10" s="4" t="s">
        <v>2</v>
      </c>
      <c r="E10" s="4" t="s">
        <v>2</v>
      </c>
      <c r="F10" s="4" t="s">
        <v>2</v>
      </c>
    </row>
    <row r="11" spans="1:6" s="3" customFormat="1" ht="24" customHeight="1">
      <c r="A11" s="7">
        <v>8</v>
      </c>
      <c r="B11" s="8" t="s">
        <v>5</v>
      </c>
      <c r="C11" s="4" t="s">
        <v>32</v>
      </c>
      <c r="D11" s="4" t="s">
        <v>14</v>
      </c>
      <c r="E11" s="4" t="s">
        <v>2</v>
      </c>
      <c r="F11" s="4" t="s">
        <v>2</v>
      </c>
    </row>
    <row r="12" spans="1:6" s="3" customFormat="1" ht="24" customHeight="1">
      <c r="A12" s="7">
        <v>9</v>
      </c>
      <c r="B12" s="8" t="s">
        <v>33</v>
      </c>
      <c r="C12" s="4" t="s">
        <v>2</v>
      </c>
      <c r="D12" s="4" t="s">
        <v>2</v>
      </c>
      <c r="E12" s="4" t="s">
        <v>2</v>
      </c>
      <c r="F12" s="4" t="s">
        <v>2</v>
      </c>
    </row>
    <row r="13" spans="1:6" s="3" customFormat="1" ht="24" customHeight="1">
      <c r="A13" s="7">
        <v>10</v>
      </c>
      <c r="B13" s="8" t="s">
        <v>17</v>
      </c>
      <c r="C13" s="4" t="s">
        <v>2</v>
      </c>
      <c r="D13" s="4" t="s">
        <v>2</v>
      </c>
      <c r="E13" s="4" t="s">
        <v>2</v>
      </c>
      <c r="F13" s="4" t="s">
        <v>2</v>
      </c>
    </row>
    <row r="14" spans="1:6" s="3" customFormat="1" ht="24" customHeight="1">
      <c r="A14" s="7">
        <v>11</v>
      </c>
      <c r="B14" s="8" t="s">
        <v>6</v>
      </c>
      <c r="C14" s="4" t="s">
        <v>2</v>
      </c>
      <c r="D14" s="4" t="s">
        <v>2</v>
      </c>
      <c r="E14" s="4" t="s">
        <v>2</v>
      </c>
      <c r="F14" s="4" t="s">
        <v>2</v>
      </c>
    </row>
    <row r="15" spans="1:6" s="3" customFormat="1" ht="24" customHeight="1">
      <c r="A15" s="7">
        <v>12</v>
      </c>
      <c r="B15" s="8" t="s">
        <v>7</v>
      </c>
      <c r="C15" s="4" t="s">
        <v>2</v>
      </c>
      <c r="D15" s="4" t="s">
        <v>2</v>
      </c>
      <c r="E15" s="4" t="s">
        <v>2</v>
      </c>
      <c r="F15" s="4" t="s">
        <v>2</v>
      </c>
    </row>
    <row r="16" spans="1:6" s="3" customFormat="1" ht="24" customHeight="1">
      <c r="A16" s="7">
        <v>13</v>
      </c>
      <c r="B16" s="8" t="s">
        <v>8</v>
      </c>
      <c r="C16" s="4" t="s">
        <v>2</v>
      </c>
      <c r="D16" s="4" t="s">
        <v>2</v>
      </c>
      <c r="E16" s="4" t="s">
        <v>2</v>
      </c>
      <c r="F16" s="4" t="s">
        <v>2</v>
      </c>
    </row>
    <row r="17" spans="1:6" s="3" customFormat="1" ht="24" customHeight="1">
      <c r="A17" s="7">
        <v>14</v>
      </c>
      <c r="B17" s="8" t="s">
        <v>35</v>
      </c>
      <c r="C17" s="4" t="s">
        <v>2</v>
      </c>
      <c r="D17" s="4" t="s">
        <v>2</v>
      </c>
      <c r="E17" s="4" t="s">
        <v>2</v>
      </c>
      <c r="F17" s="4" t="s">
        <v>2</v>
      </c>
    </row>
    <row r="18" spans="1:6" s="3" customFormat="1" ht="24" customHeight="1">
      <c r="A18" s="7">
        <v>15</v>
      </c>
      <c r="B18" s="8" t="s">
        <v>34</v>
      </c>
      <c r="C18" s="4" t="s">
        <v>2</v>
      </c>
      <c r="D18" s="4" t="s">
        <v>2</v>
      </c>
      <c r="E18" s="4" t="s">
        <v>2</v>
      </c>
      <c r="F18" s="4" t="s">
        <v>2</v>
      </c>
    </row>
    <row r="19" spans="1:6" s="3" customFormat="1" ht="24" customHeight="1">
      <c r="A19" s="15">
        <v>16</v>
      </c>
      <c r="B19" s="9" t="s">
        <v>30</v>
      </c>
      <c r="C19" s="5" t="s">
        <v>2</v>
      </c>
      <c r="D19" s="5" t="s">
        <v>2</v>
      </c>
      <c r="E19" s="5" t="s">
        <v>2</v>
      </c>
      <c r="F19" s="5" t="s">
        <v>2</v>
      </c>
    </row>
    <row r="20" spans="1:6" s="3" customFormat="1" ht="24" customHeight="1">
      <c r="A20" s="30" t="s">
        <v>9</v>
      </c>
      <c r="B20" s="30"/>
    </row>
    <row r="21" spans="1:6">
      <c r="A21" s="31"/>
      <c r="B21" s="31"/>
    </row>
  </sheetData>
  <mergeCells count="3">
    <mergeCell ref="A1:B1"/>
    <mergeCell ref="A20:B20"/>
    <mergeCell ref="A21:B21"/>
  </mergeCells>
  <phoneticPr fontId="3"/>
  <pageMargins left="0.74803149606299213" right="0.48" top="0.41" bottom="0.3" header="0.51181102362204722" footer="0.24"/>
  <pageSetup paperSize="9" scale="62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１</vt:lpstr>
      <vt:lpstr>２</vt:lpstr>
      <vt:lpstr>３</vt:lpstr>
      <vt:lpstr>４</vt:lpstr>
      <vt:lpstr>添付一覧 </vt:lpstr>
      <vt:lpstr>'１'!Print_Area</vt:lpstr>
      <vt:lpstr>'２'!Print_Area</vt:lpstr>
      <vt:lpstr>'３'!Print_Area</vt:lpstr>
      <vt:lpstr>'４'!Print_Area</vt:lpstr>
      <vt:lpstr>'添付一覧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2026-03-12T05:18:47Z</dcterms:modified>
</cp:coreProperties>
</file>