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0ksv001\10各課文書\105000_財政課\(050)決算\(050－020)決算状況\01 決算の照会回答\2022.03.03 【埼玉県市町村課】令和２年度財政状況資料集の作成及び提出について（依頼）\02　回答\"/>
    </mc:Choice>
  </mc:AlternateContent>
  <bookViews>
    <workbookView xWindow="0" yWindow="0" windowWidth="15360" windowHeight="7635" tabRatio="69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C35"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U37" i="10" l="1"/>
  <c r="AM34" i="10"/>
  <c r="AM35" i="10" s="1"/>
  <c r="BE34" i="10" l="1"/>
  <c r="BE35" i="10" l="1"/>
  <c r="BW34" i="10"/>
  <c r="BW35" i="10" s="1"/>
  <c r="BW36" i="10" s="1"/>
  <c r="BW37" i="10" s="1"/>
  <c r="BW38" i="10" s="1"/>
  <c r="BW39" i="10" s="1"/>
  <c r="BW40" i="10" s="1"/>
  <c r="BW41" i="10" s="1"/>
  <c r="BW42" i="10" s="1"/>
  <c r="CO34" i="10" l="1"/>
  <c r="CO35" i="10" s="1"/>
  <c r="CO36" i="10" s="1"/>
</calcChain>
</file>

<file path=xl/sharedStrings.xml><?xml version="1.0" encoding="utf-8"?>
<sst xmlns="http://schemas.openxmlformats.org/spreadsheetml/2006/main" count="1093" uniqueCount="616">
  <si>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</si>
  <si>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</si>
  <si>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</si>
  <si>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</si>
  <si>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</si>
  <si>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</si>
  <si>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</si>
  <si>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</si>
  <si>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</si>
  <si>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</si>
  <si>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</si>
  <si>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</si>
  <si>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</si>
  <si>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</si>
  <si>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</si>
  <si>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</si>
  <si>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</si>
  <si>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</si>
  <si>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</si>
  <si>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</si>
  <si>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</si>
  <si>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</si>
  <si>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</si>
  <si>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</si>
  <si>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</si>
  <si>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</si>
  <si>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</si>
  <si>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</si>
  <si>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</si>
  <si>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</si>
  <si>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</si>
  <si>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</si>
  <si>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</si>
  <si>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</si>
  <si>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</si>
  <si>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</si>
  <si>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</si>
  <si>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</si>
  <si>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</si>
  <si>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</si>
  <si>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</si>
  <si>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</si>
  <si>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</si>
  <si>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</si>
  <si>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</si>
  <si>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</si>
  <si>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</si>
  <si>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</si>
  <si>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</si>
  <si>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</si>
  <si>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</si>
  <si>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</si>
  <si>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</si>
  <si>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</si>
  <si>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</si>
  <si>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</si>
  <si>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</si>
  <si>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</si>
  <si>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</si>
  <si>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</si>
  <si>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</si>
  <si>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</si>
  <si>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</si>
  <si>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</si>
  <si>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</si>
  <si>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</si>
  <si>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</si>
  <si>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</si>
  <si>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</si>
  <si>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</si>
  <si>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</si>
  <si>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</si>
  <si>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</si>
  <si>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</si>
  <si>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</si>
  <si>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</si>
  <si>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</si>
  <si>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</si>
  <si>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</si>
  <si>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</si>
  <si>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</si>
  <si>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</si>
  <si>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</si>
  <si>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</si>
  <si>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</si>
  <si>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</si>
  <si>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</si>
  <si>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</si>
  <si>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</si>
  <si>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</si>
  <si>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</si>
  <si>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</si>
  <si>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</si>
  <si>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</si>
  <si>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</si>
  <si>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</si>
  <si>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</si>
  <si>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加須市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</si>
  <si>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</si>
  <si>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</si>
  <si>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</si>
  <si>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</si>
  <si>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</si>
  <si>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</si>
  <si>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</si>
  <si>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</si>
  <si>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</si>
  <si>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</si>
  <si>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</si>
  <si>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</si>
  <si>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</si>
  <si>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</si>
  <si>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</si>
  <si>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</si>
  <si>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</si>
  <si>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</si>
  <si>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</si>
  <si>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</si>
  <si>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</si>
  <si>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</si>
  <si>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</si>
  <si>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</si>
  <si>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</si>
  <si>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</si>
  <si>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</si>
  <si>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</si>
  <si>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</si>
  <si>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</si>
  <si>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</si>
  <si>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</si>
  <si>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</si>
  <si>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</si>
  <si>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</si>
  <si>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</si>
  <si>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</si>
  <si>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</si>
  <si>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</si>
  <si>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</si>
  <si>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</si>
  <si>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</si>
  <si>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</si>
  <si>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</si>
  <si>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</si>
  <si>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</si>
  <si>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</si>
  <si>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</si>
  <si>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</si>
  <si>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</si>
  <si>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</si>
  <si>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</si>
  <si>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</si>
  <si>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</si>
  <si>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</si>
  <si>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</si>
  <si>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</si>
  <si>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</si>
  <si>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</si>
  <si>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</si>
  <si>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</si>
  <si>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</si>
  <si>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</si>
  <si>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</si>
  <si>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</si>
  <si>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</si>
  <si>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</si>
  <si>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</si>
  <si>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</si>
  <si>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</si>
  <si>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</si>
  <si>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</si>
  <si>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</si>
  <si>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</si>
  <si>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</si>
  <si>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</si>
  <si>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</si>
  <si>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</si>
  <si>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</si>
  <si>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</si>
  <si>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</si>
  <si>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</si>
  <si>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</si>
  <si>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</si>
  <si>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</si>
  <si>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</si>
  <si>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</si>
  <si>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</si>
  <si>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</si>
  <si>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</si>
  <si>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</si>
  <si>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</si>
  <si>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</si>
  <si>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</si>
  <si>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</si>
  <si>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</si>
  <si>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</si>
  <si>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</si>
  <si>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</si>
  <si>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</si>
  <si>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</si>
  <si>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</si>
  <si>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</si>
  <si>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</si>
  <si>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</si>
  <si>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</si>
  <si>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</si>
  <si>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</si>
  <si>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</si>
  <si>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</si>
  <si>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</si>
  <si>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</si>
  <si>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</si>
  <si>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</si>
  <si>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</si>
  <si>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埼玉県加須市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</si>
  <si>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</si>
  <si>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</si>
  <si>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</si>
  <si>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</si>
  <si>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</si>
  <si>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</si>
  <si>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</si>
  <si>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</si>
  <si>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</si>
  <si>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</si>
  <si>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</si>
  <si>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</si>
  <si>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</si>
  <si>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</si>
  <si>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</si>
  <si>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</si>
  <si>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</si>
  <si>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</si>
  <si>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</si>
  <si>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</si>
  <si>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</si>
  <si>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</si>
  <si>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</si>
  <si>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</si>
  <si>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</si>
  <si>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</si>
  <si>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</si>
  <si>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</si>
  <si>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</si>
  <si>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</si>
  <si>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</si>
  <si>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</si>
  <si>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</si>
  <si>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</si>
  <si>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</si>
  <si>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</si>
  <si>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</si>
  <si>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</si>
  <si>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</si>
  <si>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</si>
  <si>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</si>
  <si>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</si>
  <si>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</si>
  <si>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</si>
  <si>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</si>
  <si>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</si>
  <si>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</si>
  <si>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</si>
  <si>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</si>
  <si>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</si>
  <si>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</si>
  <si>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</si>
  <si>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</si>
  <si>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</si>
  <si>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</si>
  <si>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</si>
  <si>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</si>
  <si>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</si>
  <si>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</si>
  <si>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</si>
  <si>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</si>
  <si>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</si>
  <si>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</si>
  <si>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</si>
  <si>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</si>
  <si>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</si>
  <si>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</si>
  <si>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</si>
  <si>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</si>
  <si>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</si>
  <si>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</si>
  <si>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</si>
  <si>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</si>
  <si>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</si>
  <si>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</si>
  <si>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</si>
  <si>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</si>
  <si>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</si>
  <si>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</si>
  <si>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</si>
  <si>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</si>
  <si>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</si>
  <si>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</si>
  <si>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</si>
  <si>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</si>
  <si>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</si>
  <si>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</si>
  <si>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</si>
  <si>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</si>
  <si>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</si>
  <si>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</si>
  <si>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</si>
  <si>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</si>
  <si>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</si>
  <si>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</si>
  <si>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</si>
  <si>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</si>
  <si>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</si>
  <si>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</si>
  <si>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</si>
  <si>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</si>
  <si>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</si>
  <si>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</si>
  <si>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</si>
  <si>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</si>
  <si>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</si>
  <si>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</si>
  <si>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</si>
  <si>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</si>
  <si>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</si>
  <si>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</si>
  <si>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</si>
  <si>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</si>
  <si>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</si>
  <si>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</si>
  <si>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</si>
  <si>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</si>
  <si>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</si>
  <si>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</si>
  <si>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</si>
  <si>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</si>
  <si>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</si>
  <si>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</si>
  <si>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</si>
  <si>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</si>
  <si>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</si>
  <si>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</si>
  <si>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</si>
  <si>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</si>
  <si>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</si>
  <si>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</si>
  <si>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</si>
  <si>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</si>
  <si>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</si>
  <si>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</si>
  <si>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</si>
  <si>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</si>
  <si>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</si>
  <si>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</si>
  <si>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</si>
  <si>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</si>
  <si>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</si>
  <si>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</si>
  <si>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</si>
  <si>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</si>
  <si>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</si>
  <si>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</si>
  <si>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</si>
  <si>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</si>
  <si>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</si>
  <si>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</si>
  <si>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</si>
  <si>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</si>
  <si>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埼玉県加須市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</si>
  <si>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</si>
  <si>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</si>
  <si>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</si>
  <si>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</si>
  <si>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</si>
  <si>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</si>
  <si>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</si>
  <si>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</si>
  <si>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</si>
  <si>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</si>
  <si>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</si>
  <si>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</si>
  <si>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</si>
  <si>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</si>
  <si>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</si>
  <si>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</si>
  <si>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</si>
  <si>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</si>
  <si>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</si>
  <si>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</si>
  <si>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</si>
  <si>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加須都市計画事業野中土地区画整理事業特別会計（普通会計）</t>
    <phoneticPr fontId="5"/>
  </si>
  <si>
    <t>加須都市計画事業栗橋駅西（大利根地区）土地区画整理事業特別会計</t>
    <phoneticPr fontId="5"/>
  </si>
  <si>
    <t>河野博士育英事業特別会計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</si>
  <si>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</si>
  <si>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</si>
  <si>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</si>
  <si>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</si>
  <si>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</si>
  <si>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</si>
  <si>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</si>
  <si>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</si>
  <si>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</si>
  <si>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</si>
  <si>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</si>
  <si>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</si>
  <si>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</si>
  <si>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</si>
  <si>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国民健康保険直営診療所特別会計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</si>
  <si>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</si>
  <si>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</si>
  <si>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</si>
  <si>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</si>
  <si>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</si>
  <si>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</si>
  <si>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</si>
  <si>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加須都市計画事業野中土地区画整理事業特別会計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</si>
  <si>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</si>
  <si>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</si>
  <si>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</si>
  <si>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</si>
  <si>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</si>
  <si>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</si>
  <si>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</si>
  <si>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</si>
  <si>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</si>
  <si>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</si>
  <si>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</si>
  <si>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</si>
  <si>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</si>
  <si>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</si>
  <si>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</si>
  <si>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</si>
  <si>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</si>
  <si>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</si>
  <si>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</si>
  <si>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</si>
  <si>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</si>
  <si>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</si>
  <si>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</si>
  <si>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</si>
  <si>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</si>
  <si>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</si>
  <si>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</si>
  <si>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</si>
  <si>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</si>
  <si>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</si>
  <si>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</si>
  <si>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</si>
  <si>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</si>
  <si>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</si>
  <si>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</si>
  <si>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</si>
  <si>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</si>
  <si>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</si>
  <si>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</si>
  <si>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</si>
  <si>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</si>
  <si>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</si>
  <si>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</si>
  <si>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</si>
  <si>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</si>
  <si>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</si>
  <si>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</si>
  <si>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</si>
  <si>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</si>
  <si>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</si>
  <si>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</si>
  <si>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</si>
  <si>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</si>
  <si>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</si>
  <si>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</si>
  <si>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</si>
  <si>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</si>
  <si>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</si>
  <si>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</si>
  <si>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</si>
  <si>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</si>
  <si>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</si>
  <si>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</si>
  <si>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</si>
  <si>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</si>
  <si>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</si>
  <si>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</si>
  <si>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</si>
  <si>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</si>
  <si>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</si>
  <si>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</si>
  <si>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加須都市計画事業野中土地区画整理事業特別会計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</si>
  <si>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</si>
  <si>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</si>
  <si>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</si>
  <si>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</si>
  <si>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</si>
  <si>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</si>
  <si>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</si>
  <si>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</si>
  <si>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</si>
  <si>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</si>
  <si>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</si>
  <si>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</si>
  <si>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</si>
  <si>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</si>
  <si>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</si>
  <si>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</si>
  <si>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</si>
  <si>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</si>
  <si>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</si>
  <si>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</si>
  <si>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</si>
  <si>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</si>
  <si>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</si>
  <si>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</si>
  <si>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</si>
  <si>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</si>
  <si>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</si>
  <si>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</si>
  <si>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</si>
  <si>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</si>
  <si>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</si>
  <si>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</si>
  <si>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</si>
  <si>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</si>
  <si>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</si>
  <si>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</si>
  <si>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</si>
  <si>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</si>
  <si>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</si>
  <si>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</si>
  <si>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</si>
  <si>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</si>
  <si>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</si>
  <si>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</si>
  <si>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</si>
  <si>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</si>
  <si>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</si>
  <si>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</si>
  <si>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</si>
  <si>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</si>
  <si>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</si>
  <si>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</si>
  <si>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</si>
  <si>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</si>
  <si>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</si>
  <si>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</si>
  <si>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</si>
  <si>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</si>
  <si>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</si>
  <si>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</si>
  <si>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</si>
  <si>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</si>
  <si>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</si>
  <si>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</si>
  <si>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</si>
  <si>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</si>
  <si>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</si>
  <si>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</si>
  <si>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</si>
  <si>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</si>
  <si>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</si>
  <si>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</si>
  <si>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</si>
  <si>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</si>
  <si>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</si>
  <si>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</si>
  <si>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</si>
  <si>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</si>
  <si>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</si>
  <si>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</si>
  <si>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</si>
  <si>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</si>
  <si>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</si>
  <si>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2.82</t>
  </si>
  <si>
    <t>加須都市計画事業野中土地区画整理事業特別会計（普通会計）</t>
  </si>
  <si>
    <t>▲ 0.06</t>
  </si>
  <si>
    <t>▲ 0.10</t>
  </si>
  <si>
    <t>▲ 0.26</t>
  </si>
  <si>
    <t>一般会計</t>
  </si>
  <si>
    <t>水道事業会計</t>
  </si>
  <si>
    <t>下水道事業会計</t>
  </si>
  <si>
    <t>介護保険事業特別会計</t>
  </si>
  <si>
    <t>加須都市計画事業野中土地区画整理事業特別会計</t>
  </si>
  <si>
    <t>国民健康保険事業特別会計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</si>
  <si>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</si>
  <si>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</si>
  <si>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</si>
  <si>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</si>
  <si>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</si>
  <si>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</si>
  <si>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</si>
  <si>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</si>
  <si>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</si>
  <si>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医療体制確保基金</t>
    <rPh sb="0" eb="2">
      <t>イリョウ</t>
    </rPh>
    <rPh sb="2" eb="4">
      <t>タイセイ</t>
    </rPh>
    <rPh sb="4" eb="6">
      <t>カクホ</t>
    </rPh>
    <rPh sb="6" eb="8">
      <t>キキン</t>
    </rPh>
    <phoneticPr fontId="5"/>
  </si>
  <si>
    <t>公共施設等再整備基金</t>
    <rPh sb="0" eb="2">
      <t>コウキョウ</t>
    </rPh>
    <rPh sb="2" eb="4">
      <t>シセツ</t>
    </rPh>
    <rPh sb="4" eb="5">
      <t>トウ</t>
    </rPh>
    <rPh sb="5" eb="8">
      <t>サイセイビ</t>
    </rPh>
    <rPh sb="8" eb="10">
      <t>キキン</t>
    </rPh>
    <phoneticPr fontId="5"/>
  </si>
  <si>
    <t>地域福祉基金</t>
    <rPh sb="0" eb="2">
      <t>チイキ</t>
    </rPh>
    <rPh sb="2" eb="4">
      <t>フクシ</t>
    </rPh>
    <rPh sb="4" eb="6">
      <t>キキン</t>
    </rPh>
    <phoneticPr fontId="5"/>
  </si>
  <si>
    <t>水と緑と文化のまちづくり基金</t>
    <rPh sb="0" eb="1">
      <t>ミズ</t>
    </rPh>
    <rPh sb="2" eb="3">
      <t>ミドリ</t>
    </rPh>
    <rPh sb="4" eb="6">
      <t>ブンカ</t>
    </rPh>
    <rPh sb="12" eb="14">
      <t>キキン</t>
    </rPh>
    <phoneticPr fontId="5"/>
  </si>
  <si>
    <t>河野博士育英基金</t>
    <rPh sb="0" eb="2">
      <t>コウノ</t>
    </rPh>
    <rPh sb="2" eb="4">
      <t>ハカセ</t>
    </rPh>
    <rPh sb="4" eb="6">
      <t>イクエイ</t>
    </rPh>
    <rPh sb="6" eb="8">
      <t>キキン</t>
    </rPh>
    <phoneticPr fontId="5"/>
  </si>
  <si>
    <t>-</t>
    <phoneticPr fontId="2"/>
  </si>
  <si>
    <t>-</t>
    <phoneticPr fontId="2"/>
  </si>
  <si>
    <t>加須市・羽生市水防事務組合</t>
    <rPh sb="0" eb="3">
      <t>カゾシ</t>
    </rPh>
    <rPh sb="4" eb="7">
      <t>ハニュウシ</t>
    </rPh>
    <rPh sb="7" eb="9">
      <t>スイボウ</t>
    </rPh>
    <rPh sb="9" eb="11">
      <t>ジム</t>
    </rPh>
    <rPh sb="11" eb="13">
      <t>クミアイ</t>
    </rPh>
    <phoneticPr fontId="2"/>
  </si>
  <si>
    <t>広域利根斎場組合</t>
    <rPh sb="0" eb="2">
      <t>コウイキ</t>
    </rPh>
    <rPh sb="2" eb="4">
      <t>トネ</t>
    </rPh>
    <rPh sb="4" eb="6">
      <t>サイジョウ</t>
    </rPh>
    <rPh sb="6" eb="8">
      <t>クミアイ</t>
    </rPh>
    <phoneticPr fontId="2"/>
  </si>
  <si>
    <t>埼玉東部消防組合</t>
    <rPh sb="0" eb="2">
      <t>サイタマ</t>
    </rPh>
    <rPh sb="2" eb="4">
      <t>トウブ</t>
    </rPh>
    <rPh sb="4" eb="6">
      <t>ショウボウ</t>
    </rPh>
    <rPh sb="6" eb="8">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</si>
  <si>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</si>
  <si>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</si>
  <si>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</si>
  <si>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t>
    <phoneticPr fontId="2"/>
  </si>
  <si>
    <t>-</t>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</si>
  <si>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</si>
  <si>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</si>
  <si>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</si>
  <si>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t>
    <phoneticPr fontId="2"/>
  </si>
  <si>
    <t>埼玉県都市競艇組合</t>
    <phoneticPr fontId="2"/>
  </si>
  <si>
    <t>-</t>
    <phoneticPr fontId="2"/>
  </si>
  <si>
    <t>-</t>
    <phoneticPr fontId="2"/>
  </si>
  <si>
    <t>米米倶楽部</t>
    <rPh sb="0" eb="1">
      <t>コメ</t>
    </rPh>
    <rPh sb="1" eb="2">
      <t>コメ</t>
    </rPh>
    <rPh sb="2" eb="5">
      <t>クラブ</t>
    </rPh>
    <phoneticPr fontId="2"/>
  </si>
  <si>
    <t>かぞ農業公社</t>
    <rPh sb="2" eb="4">
      <t>ノウギョウ</t>
    </rPh>
    <rPh sb="4" eb="6">
      <t>コウシャ</t>
    </rPh>
    <phoneticPr fontId="2"/>
  </si>
  <si>
    <t>渡良瀬遊水地アクリメーション振興財団</t>
    <rPh sb="0" eb="3">
      <t>ワタラセ</t>
    </rPh>
    <rPh sb="3" eb="6">
      <t>ユウスイチ</t>
    </rPh>
    <rPh sb="14" eb="16">
      <t>シンコウ</t>
    </rPh>
    <rPh sb="16" eb="18">
      <t>ザイダン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</si>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</sst>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xmlns:c16r2="http://schemas.microsoft.com/office/drawing/2015/06/chart">
            <c:ext xmlns:c16="http://schemas.microsoft.com/office/drawing/2014/chart" uri="{C3380CC4-5D6E-409C-BE32-E72D297353CC}">
              <c16:uniqueId val="{00000000-F4FB-4F0D-BC46-5CDD6A6406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36100</c:v>
                </c:pt>
                <c:pt idx="1">
                  <c:v>33300</c:v>
                </c:pt>
                <c:pt idx="2">
                  <c:v>23895</c:v>
                </c:pt>
                <c:pt idx="3">
                  <c:v>45844</c:v>
                </c:pt>
                <c:pt idx="4">
                  <c:v>32573</c:v>
                </c:pt>
              </c:numCache>
            </c:numRef>
          </c:val>
          <c:smooth val="0"/>
          <c:extLst xmlns:c16r2="http://schemas.microsoft.com/office/drawing/2015/06/chart">
            <c:ext xmlns:c16="http://schemas.microsoft.com/office/drawing/2014/chart" uri="{C3380CC4-5D6E-409C-BE32-E72D297353CC}">
              <c16:uniqueId val="{00000001-F4FB-4F0D-BC46-5CDD6A6406CF}"/>
            </c:ext>
          </c:extLst>
        </c:ser>
        <c:dLbls>
          <c:showLegendKey val="0"/>
          <c:showVal val="0"/>
          <c:showCatName val="0"/>
          <c:showSerName val="0"/>
          <c:showPercent val="0"/>
          <c:showBubbleSize val="0"/>
        </c:dLbls>
        <c:marker val="1"/>
        <c:smooth val="0"/>
        <c:axId val="161013272"/>
        <c:axId val="378064112"/>
      </c:lineChart>
      <c:catAx>
        <c:axId val="161013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8064112"/>
        <c:crosses val="autoZero"/>
        <c:auto val="1"/>
        <c:lblAlgn val="ctr"/>
        <c:lblOffset val="100"/>
        <c:tickLblSkip val="1"/>
        <c:tickMarkSkip val="1"/>
        <c:noMultiLvlLbl val="0"/>
      </c:catAx>
      <c:valAx>
        <c:axId val="3780641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013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10.27</c:v>
                </c:pt>
                <c:pt idx="1">
                  <c:v>14.82</c:v>
                </c:pt>
                <c:pt idx="2">
                  <c:v>13</c:v>
                </c:pt>
                <c:pt idx="3">
                  <c:v>16.14</c:v>
                </c:pt>
                <c:pt idx="4">
                  <c:v>18.43</c:v>
                </c:pt>
              </c:numCache>
            </c:numRef>
          </c:val>
          <c:extLst xmlns:c16r2="http://schemas.microsoft.com/office/drawing/2015/06/chart">
            <c:ext xmlns:c16="http://schemas.microsoft.com/office/drawing/2014/chart" uri="{C3380CC4-5D6E-409C-BE32-E72D297353CC}">
              <c16:uniqueId val="{00000000-AF63-4295-A1DA-03390C9CFA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11.72</c:v>
                </c:pt>
                <c:pt idx="1">
                  <c:v>9.17</c:v>
                </c:pt>
                <c:pt idx="2">
                  <c:v>10.85</c:v>
                </c:pt>
                <c:pt idx="3">
                  <c:v>11.28</c:v>
                </c:pt>
                <c:pt idx="4">
                  <c:v>10.89</c:v>
                </c:pt>
              </c:numCache>
            </c:numRef>
          </c:val>
          <c:extLst xmlns:c16r2="http://schemas.microsoft.com/office/drawing/2015/06/chart">
            <c:ext xmlns:c16="http://schemas.microsoft.com/office/drawing/2014/chart" uri="{C3380CC4-5D6E-409C-BE32-E72D297353CC}">
              <c16:uniqueId val="{00000001-AF63-4295-A1DA-03390C9CFA21}"/>
            </c:ext>
          </c:extLst>
        </c:ser>
        <c:dLbls>
          <c:showLegendKey val="0"/>
          <c:showVal val="0"/>
          <c:showCatName val="0"/>
          <c:showSerName val="0"/>
          <c:showPercent val="0"/>
          <c:showBubbleSize val="0"/>
        </c:dLbls>
        <c:gapWidth val="250"/>
        <c:overlap val="100"/>
        <c:axId val="393134816"/>
        <c:axId val="396409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-2.82</c:v>
                </c:pt>
                <c:pt idx="1">
                  <c:v>2.02</c:v>
                </c:pt>
                <c:pt idx="2">
                  <c:v>1.47</c:v>
                </c:pt>
                <c:pt idx="3">
                  <c:v>3.68</c:v>
                </c:pt>
                <c:pt idx="4">
                  <c:v>2.84</c:v>
                </c:pt>
              </c:numCache>
            </c:numRef>
          </c:val>
          <c:smooth val="0"/>
          <c:extLst xmlns:c16r2="http://schemas.microsoft.com/office/drawing/2015/06/chart">
            <c:ext xmlns:c16="http://schemas.microsoft.com/office/drawing/2014/chart" uri="{C3380CC4-5D6E-409C-BE32-E72D297353CC}">
              <c16:uniqueId val="{00000002-AF63-4295-A1DA-03390C9CFA21}"/>
            </c:ext>
          </c:extLst>
        </c:ser>
        <c:dLbls>
          <c:showLegendKey val="0"/>
          <c:showVal val="0"/>
          <c:showCatName val="0"/>
          <c:showSerName val="0"/>
          <c:showPercent val="0"/>
          <c:showBubbleSize val="0"/>
        </c:dLbls>
        <c:marker val="1"/>
        <c:smooth val="0"/>
        <c:axId val="393134816"/>
        <c:axId val="396409912"/>
      </c:lineChart>
      <c:catAx>
        <c:axId val="39313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6409912"/>
        <c:crosses val="autoZero"/>
        <c:auto val="1"/>
        <c:lblAlgn val="ctr"/>
        <c:lblOffset val="100"/>
        <c:tickLblSkip val="1"/>
        <c:tickMarkSkip val="1"/>
        <c:noMultiLvlLbl val="0"/>
      </c:catAx>
      <c:valAx>
        <c:axId val="396409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13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c:v>
                </c:pt>
                <c:pt idx="2">
                  <c:v>#N/A</c:v>
                </c:pt>
                <c:pt idx="3">
                  <c:v>0.16</c:v>
                </c:pt>
                <c:pt idx="4">
                  <c:v>#N/A</c:v>
                </c:pt>
                <c:pt idx="5">
                  <c:v>0.2</c:v>
                </c:pt>
                <c:pt idx="6">
                  <c:v>#N/A</c:v>
                </c:pt>
                <c:pt idx="7">
                  <c:v>0.23</c:v>
                </c:pt>
                <c:pt idx="8">
                  <c:v>#N/A</c:v>
                </c:pt>
                <c:pt idx="9">
                  <c:v>0.23</c:v>
                </c:pt>
              </c:numCache>
            </c:numRef>
          </c:val>
          <c:extLst xmlns:c16r2="http://schemas.microsoft.com/office/drawing/2015/06/chart">
            <c:ext xmlns:c16="http://schemas.microsoft.com/office/drawing/2014/chart" uri="{C3380CC4-5D6E-409C-BE32-E72D297353CC}">
              <c16:uniqueId val="{00000000-868F-4C5D-81DD-8857283ACD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68F-4C5D-81DD-8857283ACDE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0.05</c:v>
                </c:pt>
                <c:pt idx="2">
                  <c:v>#N/A</c:v>
                </c:pt>
                <c:pt idx="3">
                  <c:v>0.27</c:v>
                </c:pt>
                <c:pt idx="4">
                  <c:v>#N/A</c:v>
                </c:pt>
                <c:pt idx="5">
                  <c:v>0.17</c:v>
                </c:pt>
                <c:pt idx="6">
                  <c:v>#N/A</c:v>
                </c:pt>
                <c:pt idx="7">
                  <c:v>0.1</c:v>
                </c:pt>
                <c:pt idx="8">
                  <c:v>#N/A</c:v>
                </c:pt>
                <c:pt idx="9">
                  <c:v>0.15</c:v>
                </c:pt>
              </c:numCache>
            </c:numRef>
          </c:val>
          <c:extLst xmlns:c16r2="http://schemas.microsoft.com/office/drawing/2015/06/chart">
            <c:ext xmlns:c16="http://schemas.microsoft.com/office/drawing/2014/chart" uri="{C3380CC4-5D6E-409C-BE32-E72D297353CC}">
              <c16:uniqueId val="{00000002-868F-4C5D-81DD-8857283ACDE6}"/>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0.16</c:v>
                </c:pt>
                <c:pt idx="2">
                  <c:v>#N/A</c:v>
                </c:pt>
                <c:pt idx="3">
                  <c:v>0.11</c:v>
                </c:pt>
                <c:pt idx="4">
                  <c:v>#N/A</c:v>
                </c:pt>
                <c:pt idx="5">
                  <c:v>0.35</c:v>
                </c:pt>
                <c:pt idx="6">
                  <c:v>#N/A</c:v>
                </c:pt>
                <c:pt idx="7">
                  <c:v>0.34</c:v>
                </c:pt>
                <c:pt idx="8">
                  <c:v>#N/A</c:v>
                </c:pt>
                <c:pt idx="9">
                  <c:v>0.18</c:v>
                </c:pt>
              </c:numCache>
            </c:numRef>
          </c:val>
          <c:extLst xmlns:c16r2="http://schemas.microsoft.com/office/drawing/2015/06/chart">
            <c:ext xmlns:c16="http://schemas.microsoft.com/office/drawing/2014/chart" uri="{C3380CC4-5D6E-409C-BE32-E72D297353CC}">
              <c16:uniqueId val="{00000003-868F-4C5D-81DD-8857283ACDE6}"/>
            </c:ext>
          </c:extLst>
        </c:ser>
        <c:ser>
          <c:idx val="4"/>
          <c:order val="4"/>
          <c:tx>
            <c:strRef>
              <c:f>データシート!$A$31</c:f>
              <c:strCache>
                <c:ptCount val="1"/>
                <c:pt idx="0">
                  <c:v>加須都市計画事業野中土地区画整理事業特別会計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1.06</c:v>
                </c:pt>
                <c:pt idx="2">
                  <c:v>#N/A</c:v>
                </c:pt>
                <c:pt idx="3">
                  <c:v>2.39</c:v>
                </c:pt>
                <c:pt idx="4">
                  <c:v>#N/A</c:v>
                </c:pt>
                <c:pt idx="5">
                  <c:v>1.53</c:v>
                </c:pt>
                <c:pt idx="6">
                  <c:v>#N/A</c:v>
                </c:pt>
                <c:pt idx="7">
                  <c:v>0.83</c:v>
                </c:pt>
                <c:pt idx="8">
                  <c:v>#N/A</c:v>
                </c:pt>
                <c:pt idx="9">
                  <c:v>0.76</c:v>
                </c:pt>
              </c:numCache>
            </c:numRef>
          </c:val>
          <c:extLst xmlns:c16r2="http://schemas.microsoft.com/office/drawing/2015/06/chart">
            <c:ext xmlns:c16="http://schemas.microsoft.com/office/drawing/2014/chart" uri="{C3380CC4-5D6E-409C-BE32-E72D297353CC}">
              <c16:uniqueId val="{00000004-868F-4C5D-81DD-8857283ACDE6}"/>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1.22</c:v>
                </c:pt>
                <c:pt idx="2">
                  <c:v>#N/A</c:v>
                </c:pt>
                <c:pt idx="3">
                  <c:v>1.29</c:v>
                </c:pt>
                <c:pt idx="4">
                  <c:v>#N/A</c:v>
                </c:pt>
                <c:pt idx="5">
                  <c:v>1.42</c:v>
                </c:pt>
                <c:pt idx="6">
                  <c:v>#N/A</c:v>
                </c:pt>
                <c:pt idx="7">
                  <c:v>1.04</c:v>
                </c:pt>
                <c:pt idx="8">
                  <c:v>#N/A</c:v>
                </c:pt>
                <c:pt idx="9">
                  <c:v>1.29</c:v>
                </c:pt>
              </c:numCache>
            </c:numRef>
          </c:val>
          <c:extLst xmlns:c16r2="http://schemas.microsoft.com/office/drawing/2015/06/chart">
            <c:ext xmlns:c16="http://schemas.microsoft.com/office/drawing/2014/chart" uri="{C3380CC4-5D6E-409C-BE32-E72D297353CC}">
              <c16:uniqueId val="{00000005-868F-4C5D-81DD-8857283ACDE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3.85</c:v>
                </c:pt>
                <c:pt idx="2">
                  <c:v>#N/A</c:v>
                </c:pt>
                <c:pt idx="3">
                  <c:v>3.97</c:v>
                </c:pt>
                <c:pt idx="4">
                  <c:v>#N/A</c:v>
                </c:pt>
                <c:pt idx="5">
                  <c:v>3.37</c:v>
                </c:pt>
                <c:pt idx="6">
                  <c:v>#N/A</c:v>
                </c:pt>
                <c:pt idx="7">
                  <c:v>3.04</c:v>
                </c:pt>
                <c:pt idx="8">
                  <c:v>#N/A</c:v>
                </c:pt>
                <c:pt idx="9">
                  <c:v>2.35</c:v>
                </c:pt>
              </c:numCache>
            </c:numRef>
          </c:val>
          <c:extLst xmlns:c16r2="http://schemas.microsoft.com/office/drawing/2015/06/chart">
            <c:ext xmlns:c16="http://schemas.microsoft.com/office/drawing/2014/chart" uri="{C3380CC4-5D6E-409C-BE32-E72D297353CC}">
              <c16:uniqueId val="{00000006-868F-4C5D-81DD-8857283ACDE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8.7899999999999991</c:v>
                </c:pt>
                <c:pt idx="2">
                  <c:v>#N/A</c:v>
                </c:pt>
                <c:pt idx="3">
                  <c:v>9.86</c:v>
                </c:pt>
                <c:pt idx="4">
                  <c:v>#N/A</c:v>
                </c:pt>
                <c:pt idx="5">
                  <c:v>10.4</c:v>
                </c:pt>
                <c:pt idx="6">
                  <c:v>#N/A</c:v>
                </c:pt>
                <c:pt idx="7">
                  <c:v>10.18</c:v>
                </c:pt>
                <c:pt idx="8">
                  <c:v>#N/A</c:v>
                </c:pt>
                <c:pt idx="9">
                  <c:v>10.15</c:v>
                </c:pt>
              </c:numCache>
            </c:numRef>
          </c:val>
          <c:extLst xmlns:c16r2="http://schemas.microsoft.com/office/drawing/2015/06/chart">
            <c:ext xmlns:c16="http://schemas.microsoft.com/office/drawing/2014/chart" uri="{C3380CC4-5D6E-409C-BE32-E72D297353CC}">
              <c16:uniqueId val="{00000007-868F-4C5D-81DD-8857283ACDE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10.15</c:v>
                </c:pt>
                <c:pt idx="2">
                  <c:v>#N/A</c:v>
                </c:pt>
                <c:pt idx="3">
                  <c:v>14.81</c:v>
                </c:pt>
                <c:pt idx="4">
                  <c:v>#N/A</c:v>
                </c:pt>
                <c:pt idx="5">
                  <c:v>13.03</c:v>
                </c:pt>
                <c:pt idx="6">
                  <c:v>#N/A</c:v>
                </c:pt>
                <c:pt idx="7">
                  <c:v>16.13</c:v>
                </c:pt>
                <c:pt idx="8">
                  <c:v>#N/A</c:v>
                </c:pt>
                <c:pt idx="9">
                  <c:v>18.61</c:v>
                </c:pt>
              </c:numCache>
            </c:numRef>
          </c:val>
          <c:extLst xmlns:c16r2="http://schemas.microsoft.com/office/drawing/2015/06/chart">
            <c:ext xmlns:c16="http://schemas.microsoft.com/office/drawing/2014/chart" uri="{C3380CC4-5D6E-409C-BE32-E72D297353CC}">
              <c16:uniqueId val="{00000008-868F-4C5D-81DD-8857283ACDE6}"/>
            </c:ext>
          </c:extLst>
        </c:ser>
        <c:ser>
          <c:idx val="9"/>
          <c:order val="9"/>
          <c:tx>
            <c:strRef>
              <c:f>データシート!$A$36</c:f>
              <c:strCache>
                <c:ptCount val="1"/>
                <c:pt idx="0">
                  <c:v>加須都市計画事業野中土地区画整理事業特別会計（普通会計）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c:v>
                </c:pt>
                <c:pt idx="2">
                  <c:v>0.06</c:v>
                </c:pt>
                <c:pt idx="3">
                  <c:v>#N/A</c:v>
                </c:pt>
                <c:pt idx="4">
                  <c:v>0.1</c:v>
                </c:pt>
                <c:pt idx="5">
                  <c:v>#N/A</c:v>
                </c:pt>
                <c:pt idx="6">
                  <c:v>0.06</c:v>
                </c:pt>
                <c:pt idx="7">
                  <c:v>#N/A</c:v>
                </c:pt>
                <c:pt idx="8">
                  <c:v>0.26</c:v>
                </c:pt>
                <c:pt idx="9">
                  <c:v>#N/A</c:v>
                </c:pt>
              </c:numCache>
            </c:numRef>
          </c:val>
          <c:extLst xmlns:c16r2="http://schemas.microsoft.com/office/drawing/2015/06/chart">
            <c:ext xmlns:c16="http://schemas.microsoft.com/office/drawing/2014/chart" uri="{C3380CC4-5D6E-409C-BE32-E72D297353CC}">
              <c16:uniqueId val="{00000009-868F-4C5D-81DD-8857283ACDE6}"/>
            </c:ext>
          </c:extLst>
        </c:ser>
        <c:dLbls>
          <c:showLegendKey val="0"/>
          <c:showVal val="0"/>
          <c:showCatName val="0"/>
          <c:showSerName val="0"/>
          <c:showPercent val="0"/>
          <c:showBubbleSize val="0"/>
        </c:dLbls>
        <c:gapWidth val="150"/>
        <c:overlap val="100"/>
        <c:axId val="397596704"/>
        <c:axId val="397546616"/>
      </c:barChart>
      <c:catAx>
        <c:axId val="39759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7546616"/>
        <c:crosses val="autoZero"/>
        <c:auto val="1"/>
        <c:lblAlgn val="ctr"/>
        <c:lblOffset val="100"/>
        <c:tickLblSkip val="1"/>
        <c:tickMarkSkip val="1"/>
        <c:noMultiLvlLbl val="0"/>
      </c:catAx>
      <c:valAx>
        <c:axId val="397546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596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3488</c:v>
                </c:pt>
                <c:pt idx="5">
                  <c:v>3500</c:v>
                </c:pt>
                <c:pt idx="8">
                  <c:v>3457</c:v>
                </c:pt>
                <c:pt idx="11">
                  <c:v>3396</c:v>
                </c:pt>
                <c:pt idx="14">
                  <c:v>3310</c:v>
                </c:pt>
              </c:numCache>
            </c:numRef>
          </c:val>
          <c:extLst xmlns:c16r2="http://schemas.microsoft.com/office/drawing/2015/06/chart">
            <c:ext xmlns:c16="http://schemas.microsoft.com/office/drawing/2014/chart" uri="{C3380CC4-5D6E-409C-BE32-E72D297353CC}">
              <c16:uniqueId val="{00000000-FE72-4339-A3B4-22B848487A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E72-4339-A3B4-22B848487A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58</c:v>
                </c:pt>
                <c:pt idx="3">
                  <c:v>53</c:v>
                </c:pt>
                <c:pt idx="6">
                  <c:v>49</c:v>
                </c:pt>
                <c:pt idx="9">
                  <c:v>29</c:v>
                </c:pt>
                <c:pt idx="12">
                  <c:v>15</c:v>
                </c:pt>
              </c:numCache>
            </c:numRef>
          </c:val>
          <c:extLst xmlns:c16r2="http://schemas.microsoft.com/office/drawing/2015/06/chart">
            <c:ext xmlns:c16="http://schemas.microsoft.com/office/drawing/2014/chart" uri="{C3380CC4-5D6E-409C-BE32-E72D297353CC}">
              <c16:uniqueId val="{00000002-FE72-4339-A3B4-22B848487A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53</c:v>
                </c:pt>
                <c:pt idx="3">
                  <c:v>52</c:v>
                </c:pt>
                <c:pt idx="6">
                  <c:v>49</c:v>
                </c:pt>
                <c:pt idx="9">
                  <c:v>43</c:v>
                </c:pt>
                <c:pt idx="12">
                  <c:v>43</c:v>
                </c:pt>
              </c:numCache>
            </c:numRef>
          </c:val>
          <c:extLst xmlns:c16r2="http://schemas.microsoft.com/office/drawing/2015/06/chart">
            <c:ext xmlns:c16="http://schemas.microsoft.com/office/drawing/2014/chart" uri="{C3380CC4-5D6E-409C-BE32-E72D297353CC}">
              <c16:uniqueId val="{00000003-FE72-4339-A3B4-22B848487A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1104</c:v>
                </c:pt>
                <c:pt idx="3">
                  <c:v>1128</c:v>
                </c:pt>
                <c:pt idx="6">
                  <c:v>997</c:v>
                </c:pt>
                <c:pt idx="9">
                  <c:v>996</c:v>
                </c:pt>
                <c:pt idx="12">
                  <c:v>975</c:v>
                </c:pt>
              </c:numCache>
            </c:numRef>
          </c:val>
          <c:extLst xmlns:c16r2="http://schemas.microsoft.com/office/drawing/2015/06/chart">
            <c:ext xmlns:c16="http://schemas.microsoft.com/office/drawing/2014/chart" uri="{C3380CC4-5D6E-409C-BE32-E72D297353CC}">
              <c16:uniqueId val="{00000004-FE72-4339-A3B4-22B848487A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E72-4339-A3B4-22B848487A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E72-4339-A3B4-22B848487A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3554</c:v>
                </c:pt>
                <c:pt idx="3">
                  <c:v>3442</c:v>
                </c:pt>
                <c:pt idx="6">
                  <c:v>3440</c:v>
                </c:pt>
                <c:pt idx="9">
                  <c:v>3205</c:v>
                </c:pt>
                <c:pt idx="12">
                  <c:v>3210</c:v>
                </c:pt>
              </c:numCache>
            </c:numRef>
          </c:val>
          <c:extLst xmlns:c16r2="http://schemas.microsoft.com/office/drawing/2015/06/chart">
            <c:ext xmlns:c16="http://schemas.microsoft.com/office/drawing/2014/chart" uri="{C3380CC4-5D6E-409C-BE32-E72D297353CC}">
              <c16:uniqueId val="{00000007-FE72-4339-A3B4-22B848487AFA}"/>
            </c:ext>
          </c:extLst>
        </c:ser>
        <c:dLbls>
          <c:showLegendKey val="0"/>
          <c:showVal val="0"/>
          <c:showCatName val="0"/>
          <c:showSerName val="0"/>
          <c:showPercent val="0"/>
          <c:showBubbleSize val="0"/>
        </c:dLbls>
        <c:gapWidth val="100"/>
        <c:overlap val="100"/>
        <c:axId val="398715880"/>
        <c:axId val="377888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1281</c:v>
                </c:pt>
                <c:pt idx="2">
                  <c:v>#N/A</c:v>
                </c:pt>
                <c:pt idx="3">
                  <c:v>#N/A</c:v>
                </c:pt>
                <c:pt idx="4">
                  <c:v>1175</c:v>
                </c:pt>
                <c:pt idx="5">
                  <c:v>#N/A</c:v>
                </c:pt>
                <c:pt idx="6">
                  <c:v>#N/A</c:v>
                </c:pt>
                <c:pt idx="7">
                  <c:v>1078</c:v>
                </c:pt>
                <c:pt idx="8">
                  <c:v>#N/A</c:v>
                </c:pt>
                <c:pt idx="9">
                  <c:v>#N/A</c:v>
                </c:pt>
                <c:pt idx="10">
                  <c:v>877</c:v>
                </c:pt>
                <c:pt idx="11">
                  <c:v>#N/A</c:v>
                </c:pt>
                <c:pt idx="12">
                  <c:v>#N/A</c:v>
                </c:pt>
                <c:pt idx="13">
                  <c:v>933</c:v>
                </c:pt>
                <c:pt idx="14">
                  <c:v>#N/A</c:v>
                </c:pt>
              </c:numCache>
            </c:numRef>
          </c:val>
          <c:smooth val="0"/>
          <c:extLst xmlns:c16r2="http://schemas.microsoft.com/office/drawing/2015/06/chart">
            <c:ext xmlns:c16="http://schemas.microsoft.com/office/drawing/2014/chart" uri="{C3380CC4-5D6E-409C-BE32-E72D297353CC}">
              <c16:uniqueId val="{00000008-FE72-4339-A3B4-22B848487AFA}"/>
            </c:ext>
          </c:extLst>
        </c:ser>
        <c:dLbls>
          <c:showLegendKey val="0"/>
          <c:showVal val="0"/>
          <c:showCatName val="0"/>
          <c:showSerName val="0"/>
          <c:showPercent val="0"/>
          <c:showBubbleSize val="0"/>
        </c:dLbls>
        <c:marker val="1"/>
        <c:smooth val="0"/>
        <c:axId val="398715880"/>
        <c:axId val="377888808"/>
      </c:lineChart>
      <c:catAx>
        <c:axId val="398715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7888808"/>
        <c:crosses val="autoZero"/>
        <c:auto val="1"/>
        <c:lblAlgn val="ctr"/>
        <c:lblOffset val="100"/>
        <c:tickLblSkip val="1"/>
        <c:tickMarkSkip val="1"/>
        <c:noMultiLvlLbl val="0"/>
      </c:catAx>
      <c:valAx>
        <c:axId val="377888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715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35663</c:v>
                </c:pt>
                <c:pt idx="5">
                  <c:v>35330</c:v>
                </c:pt>
                <c:pt idx="8">
                  <c:v>34796</c:v>
                </c:pt>
                <c:pt idx="11">
                  <c:v>33894</c:v>
                </c:pt>
                <c:pt idx="14">
                  <c:v>32869</c:v>
                </c:pt>
              </c:numCache>
            </c:numRef>
          </c:val>
          <c:extLst xmlns:c16r2="http://schemas.microsoft.com/office/drawing/2015/06/chart">
            <c:ext xmlns:c16="http://schemas.microsoft.com/office/drawing/2014/chart" uri="{C3380CC4-5D6E-409C-BE32-E72D297353CC}">
              <c16:uniqueId val="{00000000-B30D-43E8-BE3C-85B567B62D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4471</c:v>
                </c:pt>
                <c:pt idx="5">
                  <c:v>4519</c:v>
                </c:pt>
                <c:pt idx="8">
                  <c:v>4446</c:v>
                </c:pt>
                <c:pt idx="11">
                  <c:v>4377</c:v>
                </c:pt>
                <c:pt idx="14">
                  <c:v>4173</c:v>
                </c:pt>
              </c:numCache>
            </c:numRef>
          </c:val>
          <c:extLst xmlns:c16r2="http://schemas.microsoft.com/office/drawing/2015/06/chart">
            <c:ext xmlns:c16="http://schemas.microsoft.com/office/drawing/2014/chart" uri="{C3380CC4-5D6E-409C-BE32-E72D297353CC}">
              <c16:uniqueId val="{00000001-B30D-43E8-BE3C-85B567B62D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11167</c:v>
                </c:pt>
                <c:pt idx="5">
                  <c:v>10642</c:v>
                </c:pt>
                <c:pt idx="8">
                  <c:v>10674</c:v>
                </c:pt>
                <c:pt idx="11">
                  <c:v>10716</c:v>
                </c:pt>
                <c:pt idx="14">
                  <c:v>10314</c:v>
                </c:pt>
              </c:numCache>
            </c:numRef>
          </c:val>
          <c:extLst xmlns:c16r2="http://schemas.microsoft.com/office/drawing/2015/06/chart">
            <c:ext xmlns:c16="http://schemas.microsoft.com/office/drawing/2014/chart" uri="{C3380CC4-5D6E-409C-BE32-E72D297353CC}">
              <c16:uniqueId val="{00000002-B30D-43E8-BE3C-85B567B62D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30D-43E8-BE3C-85B567B62D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30D-43E8-BE3C-85B567B62D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c:v>
                </c:pt>
                <c:pt idx="3">
                  <c:v>7</c:v>
                </c:pt>
                <c:pt idx="6">
                  <c:v>7</c:v>
                </c:pt>
                <c:pt idx="9">
                  <c:v>7</c:v>
                </c:pt>
                <c:pt idx="12">
                  <c:v>6</c:v>
                </c:pt>
              </c:numCache>
            </c:numRef>
          </c:val>
          <c:extLst xmlns:c16r2="http://schemas.microsoft.com/office/drawing/2015/06/chart">
            <c:ext xmlns:c16="http://schemas.microsoft.com/office/drawing/2014/chart" uri="{C3380CC4-5D6E-409C-BE32-E72D297353CC}">
              <c16:uniqueId val="{00000005-B30D-43E8-BE3C-85B567B62D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7098</c:v>
                </c:pt>
                <c:pt idx="3">
                  <c:v>6863</c:v>
                </c:pt>
                <c:pt idx="6">
                  <c:v>6633</c:v>
                </c:pt>
                <c:pt idx="9">
                  <c:v>6826</c:v>
                </c:pt>
                <c:pt idx="12">
                  <c:v>6862</c:v>
                </c:pt>
              </c:numCache>
            </c:numRef>
          </c:val>
          <c:extLst xmlns:c16r2="http://schemas.microsoft.com/office/drawing/2015/06/chart">
            <c:ext xmlns:c16="http://schemas.microsoft.com/office/drawing/2014/chart" uri="{C3380CC4-5D6E-409C-BE32-E72D297353CC}">
              <c16:uniqueId val="{00000006-B30D-43E8-BE3C-85B567B62D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426</c:v>
                </c:pt>
                <c:pt idx="3">
                  <c:v>372</c:v>
                </c:pt>
                <c:pt idx="6">
                  <c:v>311</c:v>
                </c:pt>
                <c:pt idx="9">
                  <c:v>257</c:v>
                </c:pt>
                <c:pt idx="12">
                  <c:v>270</c:v>
                </c:pt>
              </c:numCache>
            </c:numRef>
          </c:val>
          <c:extLst xmlns:c16r2="http://schemas.microsoft.com/office/drawing/2015/06/chart">
            <c:ext xmlns:c16="http://schemas.microsoft.com/office/drawing/2014/chart" uri="{C3380CC4-5D6E-409C-BE32-E72D297353CC}">
              <c16:uniqueId val="{00000007-B30D-43E8-BE3C-85B567B62D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9020</c:v>
                </c:pt>
                <c:pt idx="3">
                  <c:v>9180</c:v>
                </c:pt>
                <c:pt idx="6">
                  <c:v>8013</c:v>
                </c:pt>
                <c:pt idx="9">
                  <c:v>6781</c:v>
                </c:pt>
                <c:pt idx="12">
                  <c:v>5669</c:v>
                </c:pt>
              </c:numCache>
            </c:numRef>
          </c:val>
          <c:extLst xmlns:c16r2="http://schemas.microsoft.com/office/drawing/2015/06/chart">
            <c:ext xmlns:c16="http://schemas.microsoft.com/office/drawing/2014/chart" uri="{C3380CC4-5D6E-409C-BE32-E72D297353CC}">
              <c16:uniqueId val="{00000008-B30D-43E8-BE3C-85B567B62D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162</c:v>
                </c:pt>
                <c:pt idx="3">
                  <c:v>112</c:v>
                </c:pt>
                <c:pt idx="6">
                  <c:v>64</c:v>
                </c:pt>
                <c:pt idx="9">
                  <c:v>35</c:v>
                </c:pt>
                <c:pt idx="12">
                  <c:v>20</c:v>
                </c:pt>
              </c:numCache>
            </c:numRef>
          </c:val>
          <c:extLst xmlns:c16r2="http://schemas.microsoft.com/office/drawing/2015/06/chart">
            <c:ext xmlns:c16="http://schemas.microsoft.com/office/drawing/2014/chart" uri="{C3380CC4-5D6E-409C-BE32-E72D297353CC}">
              <c16:uniqueId val="{00000009-B30D-43E8-BE3C-85B567B62D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31991</c:v>
                </c:pt>
                <c:pt idx="3">
                  <c:v>32836</c:v>
                </c:pt>
                <c:pt idx="6">
                  <c:v>32131</c:v>
                </c:pt>
                <c:pt idx="9">
                  <c:v>32941</c:v>
                </c:pt>
                <c:pt idx="12">
                  <c:v>32924</c:v>
                </c:pt>
              </c:numCache>
            </c:numRef>
          </c:val>
          <c:extLst xmlns:c16r2="http://schemas.microsoft.com/office/drawing/2015/06/chart">
            <c:ext xmlns:c16="http://schemas.microsoft.com/office/drawing/2014/chart" uri="{C3380CC4-5D6E-409C-BE32-E72D297353CC}">
              <c16:uniqueId val="{0000000A-B30D-43E8-BE3C-85B567B62DC2}"/>
            </c:ext>
          </c:extLst>
        </c:ser>
        <c:dLbls>
          <c:showLegendKey val="0"/>
          <c:showVal val="0"/>
          <c:showCatName val="0"/>
          <c:showSerName val="0"/>
          <c:showPercent val="0"/>
          <c:showBubbleSize val="0"/>
        </c:dLbls>
        <c:gapWidth val="100"/>
        <c:overlap val="100"/>
        <c:axId val="394003168"/>
        <c:axId val="3940035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30D-43E8-BE3C-85B567B62DC2}"/>
            </c:ext>
          </c:extLst>
        </c:ser>
        <c:dLbls>
          <c:showLegendKey val="0"/>
          <c:showVal val="0"/>
          <c:showCatName val="0"/>
          <c:showSerName val="0"/>
          <c:showPercent val="0"/>
          <c:showBubbleSize val="0"/>
        </c:dLbls>
        <c:marker val="1"/>
        <c:smooth val="0"/>
        <c:axId val="394003168"/>
        <c:axId val="394003552"/>
      </c:lineChart>
      <c:catAx>
        <c:axId val="39400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4003552"/>
        <c:crosses val="autoZero"/>
        <c:auto val="1"/>
        <c:lblAlgn val="ctr"/>
        <c:lblOffset val="100"/>
        <c:tickLblSkip val="1"/>
        <c:tickMarkSkip val="1"/>
        <c:noMultiLvlLbl val="0"/>
      </c:catAx>
      <c:valAx>
        <c:axId val="394003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00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2646</c:v>
                </c:pt>
                <c:pt idx="1">
                  <c:v>2745</c:v>
                </c:pt>
                <c:pt idx="2">
                  <c:v>2745</c:v>
                </c:pt>
              </c:numCache>
            </c:numRef>
          </c:val>
          <c:extLst xmlns:c16r2="http://schemas.microsoft.com/office/drawing/2015/06/chart">
            <c:ext xmlns:c16="http://schemas.microsoft.com/office/drawing/2014/chart" uri="{C3380CC4-5D6E-409C-BE32-E72D297353CC}">
              <c16:uniqueId val="{00000000-C0A2-4CB7-9D94-6FAF165814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501</c:v>
                </c:pt>
                <c:pt idx="1">
                  <c:v>463</c:v>
                </c:pt>
                <c:pt idx="2">
                  <c:v>364</c:v>
                </c:pt>
              </c:numCache>
            </c:numRef>
          </c:val>
          <c:extLst xmlns:c16r2="http://schemas.microsoft.com/office/drawing/2015/06/chart">
            <c:ext xmlns:c16="http://schemas.microsoft.com/office/drawing/2014/chart" uri="{C3380CC4-5D6E-409C-BE32-E72D297353CC}">
              <c16:uniqueId val="{00000001-C0A2-4CB7-9D94-6FAF165814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6949</c:v>
                </c:pt>
                <c:pt idx="1">
                  <c:v>6423</c:v>
                </c:pt>
                <c:pt idx="2">
                  <c:v>6134</c:v>
                </c:pt>
              </c:numCache>
            </c:numRef>
          </c:val>
          <c:extLst xmlns:c16r2="http://schemas.microsoft.com/office/drawing/2015/06/chart">
            <c:ext xmlns:c16="http://schemas.microsoft.com/office/drawing/2014/chart" uri="{C3380CC4-5D6E-409C-BE32-E72D297353CC}">
              <c16:uniqueId val="{00000002-C0A2-4CB7-9D94-6FAF165814BB}"/>
            </c:ext>
          </c:extLst>
        </c:ser>
        <c:dLbls>
          <c:showLegendKey val="0"/>
          <c:showVal val="0"/>
          <c:showCatName val="0"/>
          <c:showSerName val="0"/>
          <c:showPercent val="0"/>
          <c:showBubbleSize val="0"/>
        </c:dLbls>
        <c:gapWidth val="120"/>
        <c:overlap val="100"/>
        <c:axId val="402094824"/>
        <c:axId val="402097960"/>
      </c:barChart>
      <c:catAx>
        <c:axId val="402094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2097960"/>
        <c:crosses val="autoZero"/>
        <c:auto val="1"/>
        <c:lblAlgn val="ctr"/>
        <c:lblOffset val="100"/>
        <c:tickLblSkip val="1"/>
        <c:tickMarkSkip val="1"/>
        <c:noMultiLvlLbl val="0"/>
      </c:catAx>
      <c:valAx>
        <c:axId val="4020979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2094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最も大きな割合を占める元利償還金は、令和元年度の償還終了による減額よりも令和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年度の元利償還開始額の増額が上回り、</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百万円の増となっている。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しかし、実質公債費比率の算出に用いる年度を比較した場合、平成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年度の元利償還金よりも令和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年度の元利償還金は減少しており、比率の算出に当たってはマイナス（改善）要因となっている。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今後も引き続き適債事業を見極めるとともに、起債額についても必要最小限に留めることで、債務残高の増嵩を防ぎ、公債費負担の軽減に努める。</a:t>
          </a:r>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満期一括償還地方債の償還財源としての積み立てなし。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一般会計等に係る地方債の現在高は、済生会新病院建設工事等補助金（</a:t>
          </a:r>
          <a:r>
            <a:rPr kumimoji="1" lang="en-US" altLang="ja-JP" sz="1400">
              <a:latin typeface="ＭＳ ゴシック" pitchFamily="49" charset="-128"/>
              <a:ea typeface="ＭＳ ゴシック" pitchFamily="49" charset="-128"/>
            </a:rPr>
            <a:t>812</a:t>
          </a:r>
          <a:r>
            <a:rPr kumimoji="1" lang="ja-JP" altLang="en-US" sz="1400">
              <a:latin typeface="ＭＳ ゴシック" pitchFamily="49" charset="-128"/>
              <a:ea typeface="ＭＳ ゴシック" pitchFamily="49" charset="-128"/>
            </a:rPr>
            <a:t>百万円）などの新規発行額を元金償還額が上回ったため、</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百万円の減となっている。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また、公営企業債等繰入見込額は農業集落排水事業特別会計（</a:t>
          </a:r>
          <a:r>
            <a:rPr kumimoji="1" lang="en-US" altLang="ja-JP" sz="1400">
              <a:latin typeface="ＭＳ ゴシック" pitchFamily="49" charset="-128"/>
              <a:ea typeface="ＭＳ ゴシック" pitchFamily="49" charset="-128"/>
            </a:rPr>
            <a:t>304</a:t>
          </a:r>
          <a:r>
            <a:rPr kumimoji="1" lang="ja-JP" altLang="en-US" sz="1400">
              <a:latin typeface="ＭＳ ゴシック" pitchFamily="49" charset="-128"/>
              <a:ea typeface="ＭＳ ゴシック" pitchFamily="49" charset="-128"/>
            </a:rPr>
            <a:t>百万円）の減などにより、</a:t>
          </a:r>
          <a:r>
            <a:rPr kumimoji="1" lang="en-US" altLang="ja-JP" sz="1400">
              <a:latin typeface="ＭＳ ゴシック" pitchFamily="49" charset="-128"/>
              <a:ea typeface="ＭＳ ゴシック" pitchFamily="49" charset="-128"/>
            </a:rPr>
            <a:t>1,112</a:t>
          </a:r>
          <a:r>
            <a:rPr kumimoji="1" lang="ja-JP" altLang="en-US" sz="1400">
              <a:latin typeface="ＭＳ ゴシック" pitchFamily="49" charset="-128"/>
              <a:ea typeface="ＭＳ ゴシック" pitchFamily="49" charset="-128"/>
            </a:rPr>
            <a:t>百万円の減となっている。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充当可能基金は、医療体制確保基金（</a:t>
          </a:r>
          <a:r>
            <a:rPr kumimoji="1" lang="en-US" altLang="ja-JP" sz="1400">
              <a:latin typeface="ＭＳ ゴシック" pitchFamily="49" charset="-128"/>
              <a:ea typeface="ＭＳ ゴシック" pitchFamily="49" charset="-128"/>
            </a:rPr>
            <a:t>402</a:t>
          </a:r>
          <a:r>
            <a:rPr kumimoji="1" lang="ja-JP" altLang="en-US" sz="1400">
              <a:latin typeface="ＭＳ ゴシック" pitchFamily="49" charset="-128"/>
              <a:ea typeface="ＭＳ ゴシック" pitchFamily="49" charset="-128"/>
            </a:rPr>
            <a:t>百万円）の減などに伴い</a:t>
          </a:r>
          <a:r>
            <a:rPr kumimoji="1" lang="en-US" altLang="ja-JP" sz="1400">
              <a:latin typeface="ＭＳ ゴシック" pitchFamily="49" charset="-128"/>
              <a:ea typeface="ＭＳ ゴシック" pitchFamily="49" charset="-128"/>
            </a:rPr>
            <a:t>402</a:t>
          </a:r>
          <a:r>
            <a:rPr kumimoji="1" lang="ja-JP" altLang="en-US" sz="1400">
              <a:latin typeface="ＭＳ ゴシック" pitchFamily="49" charset="-128"/>
              <a:ea typeface="ＭＳ ゴシック" pitchFamily="49" charset="-128"/>
            </a:rPr>
            <a:t>百万円の減となり、基準財政需要額算入見込額についても、公債費（</a:t>
          </a:r>
          <a:r>
            <a:rPr kumimoji="1" lang="en-US" altLang="ja-JP" sz="1400">
              <a:latin typeface="ＭＳ ゴシック" pitchFamily="49" charset="-128"/>
              <a:ea typeface="ＭＳ ゴシック" pitchFamily="49" charset="-128"/>
            </a:rPr>
            <a:t>547</a:t>
          </a:r>
          <a:r>
            <a:rPr kumimoji="1" lang="ja-JP" altLang="en-US" sz="1400">
              <a:latin typeface="ＭＳ ゴシック" pitchFamily="49" charset="-128"/>
              <a:ea typeface="ＭＳ ゴシック" pitchFamily="49" charset="-128"/>
            </a:rPr>
            <a:t>百万円）の減などに伴い全体で</a:t>
          </a:r>
          <a:r>
            <a:rPr kumimoji="1" lang="en-US" altLang="ja-JP" sz="1400">
              <a:latin typeface="ＭＳ ゴシック" pitchFamily="49" charset="-128"/>
              <a:ea typeface="ＭＳ ゴシック" pitchFamily="49" charset="-128"/>
            </a:rPr>
            <a:t>1,025</a:t>
          </a:r>
          <a:r>
            <a:rPr kumimoji="1" lang="ja-JP" altLang="en-US" sz="1400">
              <a:latin typeface="ＭＳ ゴシック" pitchFamily="49" charset="-128"/>
              <a:ea typeface="ＭＳ ゴシック" pitchFamily="49" charset="-128"/>
            </a:rPr>
            <a:t>百万円の減となっている。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今後も引き続き適債事業を見極めるとともに、起債額についても必要最小限に留めることで、将来負担額の軽減に努める。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埼玉県加須市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公共施設等再整備基金は公共施設等の工事や修繕等に要する経費として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百万円取り崩したが、留保財源を活用して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百万円の増となった。また、寄附金等による各基金への積み立てを行ったが、医療体制確保基金において、埼玉県済生会加須病院建設工事補助金等の財源として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医療体制確保基金は、済生会加須病院建設工事等補助金の財源として取り崩しが予定されている。また、公共施設等再整備基金は、公共施設等の修繕等に要する財源として取り崩しが見込まれている。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今後、多くの公共施設が更新時期を迎えることから、大規模改修や再整備等に要する財源確保のため、計画的に積み立てを行っていく必要がある。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医療体制確保基金：医療体制の確保に要する経費の財源に充てるため。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公共施設等再整備基金：公共施設等の再整備に要する経費に充てるため。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地域福祉基金：在宅福祉の推進等、地域における保健福祉活動の振興を図るため。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水と緑と文化のまちづくり基金：ふるさと納税又は企業版ふるさと納税として寄付された寄附金を活用し、寄付者の加須市に対する思いが具現されるための事業に要する経費の財源に充てるため。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河野博士育英基金：河野博士育英事業に要する経費の財源に充てるため。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医療体制確保基金：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埼玉県済生会加須病院建設工事補助金等の財源として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公共施設等再整備基金：公共施設等の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工事や修繕等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に要する経費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百万円取り崩したが、留保財源を活用して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寄付された額を積み立てた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水と緑と文化のまちづくり基金：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寄付された額を積み立てた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河野博士育英基金：河野博士育英事業に要する経費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百万円取り崩したが、寄付された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医療体制確保基金：埼玉県済生会加須病院建設工事等補助金の財源として取り崩しを予定。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オリンピック・パラリンピック関連事業の経費の財源として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百万円を取り崩したが、利子分等を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百万円を積み立てたため、増減なしとなっている。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財政調整基金の残高の最低水準を標準財政規模の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％以上とし、望ましい水準として、最低水準＋過去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年間の単年度取崩額の合計額としており、適正な水準の確保に努める。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公債費の状況を見極めながら、必要に応じて市債の償還財源として活用する。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112,792
110,336
133.30
57,858,281
52,358,715
4,644,224
25,204,103
32,924,423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前年度から変更はないもの、類似団体平均及び埼玉県平均をそれぞれ</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推移としては横ばいであるが、徴収率の向上や企業誘致、移住・定住の促進による人口減の抑制など、様々な手法により税収の確保に努め、財政力の向上を目指す。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42635</xdr:rowOff>
    </xdr:to>
    <xdr:cxnSp macro="">
      <xdr:nvCxnSpPr>
        <xdr:cNvPr id="71" name="直線コネクタ 70"/>
        <xdr:cNvCxnSpPr/>
      </xdr:nvCxnSpPr>
      <xdr:spPr>
        <a:xfrm>
          <a:off x="4114800" y="7243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42635</xdr:rowOff>
    </xdr:to>
    <xdr:cxnSp macro="">
      <xdr:nvCxnSpPr>
        <xdr:cNvPr id="74" name="直線コネクタ 73"/>
        <xdr:cNvCxnSpPr/>
      </xdr:nvCxnSpPr>
      <xdr:spPr>
        <a:xfrm>
          <a:off x="3225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42635</xdr:rowOff>
    </xdr:from>
    <xdr:to>
      <xdr:col>15</xdr:col>
      <xdr:colOff>82550</xdr:colOff>
      <xdr:row>42</xdr:row>
      <xdr:rowOff>42635</xdr:rowOff>
    </xdr:to>
    <xdr:cxnSp macro="">
      <xdr:nvCxnSpPr>
        <xdr:cNvPr id="77" name="直線コネクタ 76"/>
        <xdr:cNvCxnSpPr/>
      </xdr:nvCxnSpPr>
      <xdr:spPr>
        <a:xfrm>
          <a:off x="2336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42635</xdr:rowOff>
    </xdr:from>
    <xdr:to>
      <xdr:col>11</xdr:col>
      <xdr:colOff>31750</xdr:colOff>
      <xdr:row>42</xdr:row>
      <xdr:rowOff>42635</xdr:rowOff>
    </xdr:to>
    <xdr:cxnSp macro="">
      <xdr:nvCxnSpPr>
        <xdr:cNvPr id="80" name="直線コネクタ 79"/>
        <xdr:cNvCxnSpPr/>
      </xdr:nvCxnSpPr>
      <xdr:spPr>
        <a:xfrm>
          <a:off x="1447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90" name="楕円 89"/>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135362</xdr:rowOff>
    </xdr:from>
    <xdr:ext cx="762000" cy="259045"/>
    <xdr:sp macro="" textlink="">
      <xdr:nvSpPr>
        <xdr:cNvPr id="91" name="財政力該当値テキスト"/>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3" name="テキスト ボックス 92"/>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4" name="楕円 93"/>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78212</xdr:rowOff>
    </xdr:from>
    <xdr:ext cx="762000" cy="259045"/>
    <xdr:sp macro="" textlink="">
      <xdr:nvSpPr>
        <xdr:cNvPr id="95" name="テキスト ボックス 94"/>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163285</xdr:rowOff>
    </xdr:from>
    <xdr:to>
      <xdr:col>11</xdr:col>
      <xdr:colOff>82550</xdr:colOff>
      <xdr:row>42</xdr:row>
      <xdr:rowOff>93435</xdr:rowOff>
    </xdr:to>
    <xdr:sp macro="" textlink="">
      <xdr:nvSpPr>
        <xdr:cNvPr id="96" name="楕円 95"/>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78212</xdr:rowOff>
    </xdr:from>
    <xdr:ext cx="762000" cy="259045"/>
    <xdr:sp macro="" textlink="">
      <xdr:nvSpPr>
        <xdr:cNvPr id="97" name="テキスト ボックス 96"/>
        <xdr:cNvSpPr txBox="1"/>
      </xdr:nvSpPr>
      <xdr:spPr>
        <a:xfrm>
          <a:off x="1955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163285</xdr:rowOff>
    </xdr:from>
    <xdr:to>
      <xdr:col>7</xdr:col>
      <xdr:colOff>31750</xdr:colOff>
      <xdr:row>42</xdr:row>
      <xdr:rowOff>93435</xdr:rowOff>
    </xdr:to>
    <xdr:sp macro="" textlink="">
      <xdr:nvSpPr>
        <xdr:cNvPr id="98" name="楕円 97"/>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78212</xdr:rowOff>
    </xdr:from>
    <xdr:ext cx="762000" cy="259045"/>
    <xdr:sp macro="" textlink="">
      <xdr:nvSpPr>
        <xdr:cNvPr id="99" name="テキスト ボックス 98"/>
        <xdr:cNvSpPr txBox="1"/>
      </xdr:nvSpPr>
      <xdr:spPr>
        <a:xfrm>
          <a:off x="1066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比率算式の分母となる地方消費税交付金等の増加により歳入経常一般財源は増加したものの、会計年度任用職員制度の創設に伴う人件費の増加等により、分子となる歳出経常一般財源が分母以上に増加したため、対前年度比で</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ポイント悪化している。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また、埼玉県平均</a:t>
          </a:r>
          <a:r>
            <a:rPr kumimoji="1" lang="en-US" altLang="ja-JP" sz="1200">
              <a:latin typeface="ＭＳ Ｐゴシック" panose="020B0600070205080204" pitchFamily="50" charset="-128"/>
              <a:ea typeface="ＭＳ Ｐゴシック" panose="020B0600070205080204" pitchFamily="50" charset="-128"/>
            </a:rPr>
            <a:t>93.7</a:t>
          </a:r>
          <a:r>
            <a:rPr kumimoji="1" lang="ja-JP" altLang="en-US" sz="1200">
              <a:latin typeface="ＭＳ Ｐゴシック" panose="020B0600070205080204" pitchFamily="50" charset="-128"/>
              <a:ea typeface="ＭＳ Ｐゴシック" panose="020B0600070205080204" pitchFamily="50" charset="-128"/>
            </a:rPr>
            <a:t>は下回っているものの、類似団体平均</a:t>
          </a:r>
          <a:r>
            <a:rPr kumimoji="1" lang="en-US" altLang="ja-JP" sz="1200">
              <a:latin typeface="ＭＳ Ｐゴシック" panose="020B0600070205080204" pitchFamily="50" charset="-128"/>
              <a:ea typeface="ＭＳ Ｐゴシック" panose="020B0600070205080204" pitchFamily="50" charset="-128"/>
            </a:rPr>
            <a:t>91.4</a:t>
          </a:r>
          <a:r>
            <a:rPr kumimoji="1" lang="ja-JP" altLang="en-US" sz="1200">
              <a:latin typeface="ＭＳ Ｐゴシック" panose="020B0600070205080204" pitchFamily="50" charset="-128"/>
              <a:ea typeface="ＭＳ Ｐゴシック" panose="020B0600070205080204" pitchFamily="50" charset="-128"/>
            </a:rPr>
            <a:t>を上回っており、今後も市税等の自主財源の確保に努めるとともに、更なる行財政改革の推進により、経常経費の削減に努める。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108796</xdr:rowOff>
    </xdr:from>
    <xdr:to>
      <xdr:col>23</xdr:col>
      <xdr:colOff>133350</xdr:colOff>
      <xdr:row>63</xdr:row>
      <xdr:rowOff>138430</xdr:rowOff>
    </xdr:to>
    <xdr:cxnSp macro="">
      <xdr:nvCxnSpPr>
        <xdr:cNvPr id="134" name="直線コネクタ 133"/>
        <xdr:cNvCxnSpPr/>
      </xdr:nvCxnSpPr>
      <xdr:spPr>
        <a:xfrm>
          <a:off x="4114800" y="10738696"/>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71983</xdr:rowOff>
    </xdr:from>
    <xdr:ext cx="762000" cy="259045"/>
    <xdr:sp macro="" textlink="">
      <xdr:nvSpPr>
        <xdr:cNvPr id="135" name="財政構造の弾力性平均値テキスト"/>
        <xdr:cNvSpPr txBox="1"/>
      </xdr:nvSpPr>
      <xdr:spPr>
        <a:xfrm>
          <a:off x="5041900" y="1070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108796</xdr:rowOff>
    </xdr:from>
    <xdr:to>
      <xdr:col>19</xdr:col>
      <xdr:colOff>133350</xdr:colOff>
      <xdr:row>63</xdr:row>
      <xdr:rowOff>122344</xdr:rowOff>
    </xdr:to>
    <xdr:cxnSp macro="">
      <xdr:nvCxnSpPr>
        <xdr:cNvPr id="137" name="直線コネクタ 136"/>
        <xdr:cNvCxnSpPr/>
      </xdr:nvCxnSpPr>
      <xdr:spPr>
        <a:xfrm flipV="1">
          <a:off x="3225800" y="1073869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39" name="テキスト ボックス 138"/>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76623</xdr:rowOff>
    </xdr:from>
    <xdr:to>
      <xdr:col>15</xdr:col>
      <xdr:colOff>82550</xdr:colOff>
      <xdr:row>63</xdr:row>
      <xdr:rowOff>122344</xdr:rowOff>
    </xdr:to>
    <xdr:cxnSp macro="">
      <xdr:nvCxnSpPr>
        <xdr:cNvPr id="140" name="直線コネクタ 139"/>
        <xdr:cNvCxnSpPr/>
      </xdr:nvCxnSpPr>
      <xdr:spPr>
        <a:xfrm>
          <a:off x="2336800" y="10706523"/>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2" name="テキスト ボックス 141"/>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76623</xdr:rowOff>
    </xdr:from>
    <xdr:to>
      <xdr:col>11</xdr:col>
      <xdr:colOff>31750</xdr:colOff>
      <xdr:row>63</xdr:row>
      <xdr:rowOff>138430</xdr:rowOff>
    </xdr:to>
    <xdr:cxnSp macro="">
      <xdr:nvCxnSpPr>
        <xdr:cNvPr id="143" name="直線コネクタ 142"/>
        <xdr:cNvCxnSpPr/>
      </xdr:nvCxnSpPr>
      <xdr:spPr>
        <a:xfrm flipV="1">
          <a:off x="1447800" y="10706523"/>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45" name="テキスト ボックス 144"/>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47" name="テキスト ボックス 146"/>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53" name="楕円 152"/>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59707</xdr:rowOff>
    </xdr:from>
    <xdr:ext cx="762000" cy="259045"/>
    <xdr:sp macro="" textlink="">
      <xdr:nvSpPr>
        <xdr:cNvPr id="154"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57996</xdr:rowOff>
    </xdr:from>
    <xdr:to>
      <xdr:col>19</xdr:col>
      <xdr:colOff>184150</xdr:colOff>
      <xdr:row>62</xdr:row>
      <xdr:rowOff>159596</xdr:rowOff>
    </xdr:to>
    <xdr:sp macro="" textlink="">
      <xdr:nvSpPr>
        <xdr:cNvPr id="155" name="楕円 154"/>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169773</xdr:rowOff>
    </xdr:from>
    <xdr:ext cx="736600" cy="259045"/>
    <xdr:sp macro="" textlink="">
      <xdr:nvSpPr>
        <xdr:cNvPr id="156" name="テキスト ボックス 155"/>
        <xdr:cNvSpPr txBox="1"/>
      </xdr:nvSpPr>
      <xdr:spPr>
        <a:xfrm>
          <a:off x="3733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71544</xdr:rowOff>
    </xdr:from>
    <xdr:to>
      <xdr:col>15</xdr:col>
      <xdr:colOff>133350</xdr:colOff>
      <xdr:row>64</xdr:row>
      <xdr:rowOff>1694</xdr:rowOff>
    </xdr:to>
    <xdr:sp macro="" textlink="">
      <xdr:nvSpPr>
        <xdr:cNvPr id="157" name="楕円 156"/>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157921</xdr:rowOff>
    </xdr:from>
    <xdr:ext cx="762000" cy="259045"/>
    <xdr:sp macro="" textlink="">
      <xdr:nvSpPr>
        <xdr:cNvPr id="158" name="テキスト ボックス 157"/>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25823</xdr:rowOff>
    </xdr:from>
    <xdr:to>
      <xdr:col>11</xdr:col>
      <xdr:colOff>82550</xdr:colOff>
      <xdr:row>62</xdr:row>
      <xdr:rowOff>127423</xdr:rowOff>
    </xdr:to>
    <xdr:sp macro="" textlink="">
      <xdr:nvSpPr>
        <xdr:cNvPr id="159" name="楕円 158"/>
        <xdr:cNvSpPr/>
      </xdr:nvSpPr>
      <xdr:spPr>
        <a:xfrm>
          <a:off x="2286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137600</xdr:rowOff>
    </xdr:from>
    <xdr:ext cx="762000" cy="259045"/>
    <xdr:sp macro="" textlink="">
      <xdr:nvSpPr>
        <xdr:cNvPr id="160" name="テキスト ボックス 159"/>
        <xdr:cNvSpPr txBox="1"/>
      </xdr:nvSpPr>
      <xdr:spPr>
        <a:xfrm>
          <a:off x="1955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61" name="楕円 160"/>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62" name="テキスト ボックス 161"/>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前年度から大きく増加（</a:t>
          </a:r>
          <a:r>
            <a:rPr kumimoji="1" lang="en-US" altLang="ja-JP" sz="1200">
              <a:latin typeface="ＭＳ Ｐゴシック" panose="020B0600070205080204" pitchFamily="50" charset="-128"/>
              <a:ea typeface="ＭＳ Ｐゴシック" panose="020B0600070205080204" pitchFamily="50" charset="-128"/>
            </a:rPr>
            <a:t>14,679</a:t>
          </a:r>
          <a:r>
            <a:rPr kumimoji="1" lang="ja-JP" altLang="en-US" sz="1200">
              <a:latin typeface="ＭＳ Ｐゴシック" panose="020B0600070205080204" pitchFamily="50" charset="-128"/>
              <a:ea typeface="ＭＳ Ｐゴシック" panose="020B0600070205080204" pitchFamily="50" charset="-128"/>
            </a:rPr>
            <a:t>円）し、類似団体平均及び埼玉県平均を上回っている。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これは、合併により公共施設が多いために維持管理に多額の経費を要すること、また、公立幼稚園（</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箇所・公立保育所（</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箇所（休園含む））が多数あり、多くの会計年度任用職員を任用していることなどに加え、様々な新型コロナウイルス感染症対策を行ったためである。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今後、多くの公共施設が更新時期を迎えるため、計画的な再整備等により、物件費・維持補修費などの削減に努める。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48028</xdr:rowOff>
    </xdr:from>
    <xdr:to>
      <xdr:col>23</xdr:col>
      <xdr:colOff>133350</xdr:colOff>
      <xdr:row>82</xdr:row>
      <xdr:rowOff>129581</xdr:rowOff>
    </xdr:to>
    <xdr:cxnSp macro="">
      <xdr:nvCxnSpPr>
        <xdr:cNvPr id="199" name="直線コネクタ 198"/>
        <xdr:cNvCxnSpPr/>
      </xdr:nvCxnSpPr>
      <xdr:spPr>
        <a:xfrm>
          <a:off x="4114800" y="13935478"/>
          <a:ext cx="838200" cy="25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67301</xdr:rowOff>
    </xdr:from>
    <xdr:ext cx="762000" cy="259045"/>
    <xdr:sp macro="" textlink="">
      <xdr:nvSpPr>
        <xdr:cNvPr id="200" name="人件費・物件費等の状況平均値テキスト"/>
        <xdr:cNvSpPr txBox="1"/>
      </xdr:nvSpPr>
      <xdr:spPr>
        <a:xfrm>
          <a:off x="5041900" y="13954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162773</xdr:rowOff>
    </xdr:from>
    <xdr:to>
      <xdr:col>19</xdr:col>
      <xdr:colOff>133350</xdr:colOff>
      <xdr:row>81</xdr:row>
      <xdr:rowOff>48028</xdr:rowOff>
    </xdr:to>
    <xdr:cxnSp macro="">
      <xdr:nvCxnSpPr>
        <xdr:cNvPr id="202" name="直線コネクタ 201"/>
        <xdr:cNvCxnSpPr/>
      </xdr:nvCxnSpPr>
      <xdr:spPr>
        <a:xfrm>
          <a:off x="3225800" y="13878773"/>
          <a:ext cx="889000" cy="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17225</xdr:rowOff>
    </xdr:from>
    <xdr:ext cx="736600" cy="259045"/>
    <xdr:sp macro="" textlink="">
      <xdr:nvSpPr>
        <xdr:cNvPr id="204" name="テキスト ボックス 203"/>
        <xdr:cNvSpPr txBox="1"/>
      </xdr:nvSpPr>
      <xdr:spPr>
        <a:xfrm>
          <a:off x="3733800" y="1407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135058</xdr:rowOff>
    </xdr:from>
    <xdr:to>
      <xdr:col>15</xdr:col>
      <xdr:colOff>82550</xdr:colOff>
      <xdr:row>80</xdr:row>
      <xdr:rowOff>162773</xdr:rowOff>
    </xdr:to>
    <xdr:cxnSp macro="">
      <xdr:nvCxnSpPr>
        <xdr:cNvPr id="205" name="直線コネクタ 204"/>
        <xdr:cNvCxnSpPr/>
      </xdr:nvCxnSpPr>
      <xdr:spPr>
        <a:xfrm>
          <a:off x="2336800" y="13851058"/>
          <a:ext cx="889000" cy="2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118232</xdr:rowOff>
    </xdr:from>
    <xdr:ext cx="762000" cy="259045"/>
    <xdr:sp macro="" textlink="">
      <xdr:nvSpPr>
        <xdr:cNvPr id="207" name="テキスト ボックス 206"/>
        <xdr:cNvSpPr txBox="1"/>
      </xdr:nvSpPr>
      <xdr:spPr>
        <a:xfrm>
          <a:off x="2844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135058</xdr:rowOff>
    </xdr:from>
    <xdr:to>
      <xdr:col>11</xdr:col>
      <xdr:colOff>31750</xdr:colOff>
      <xdr:row>81</xdr:row>
      <xdr:rowOff>7145</xdr:rowOff>
    </xdr:to>
    <xdr:cxnSp macro="">
      <xdr:nvCxnSpPr>
        <xdr:cNvPr id="208" name="直線コネクタ 207"/>
        <xdr:cNvCxnSpPr/>
      </xdr:nvCxnSpPr>
      <xdr:spPr>
        <a:xfrm flipV="1">
          <a:off x="1447800" y="13851058"/>
          <a:ext cx="889000" cy="4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100652</xdr:rowOff>
    </xdr:from>
    <xdr:ext cx="762000" cy="259045"/>
    <xdr:sp macro="" textlink="">
      <xdr:nvSpPr>
        <xdr:cNvPr id="210" name="テキスト ボックス 209"/>
        <xdr:cNvSpPr txBox="1"/>
      </xdr:nvSpPr>
      <xdr:spPr>
        <a:xfrm>
          <a:off x="1955800" y="13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107081</xdr:rowOff>
    </xdr:from>
    <xdr:ext cx="762000" cy="259045"/>
    <xdr:sp macro="" textlink="">
      <xdr:nvSpPr>
        <xdr:cNvPr id="212" name="テキスト ボックス 211"/>
        <xdr:cNvSpPr txBox="1"/>
      </xdr:nvSpPr>
      <xdr:spPr>
        <a:xfrm>
          <a:off x="1066800" y="1399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78781</xdr:rowOff>
    </xdr:from>
    <xdr:to>
      <xdr:col>23</xdr:col>
      <xdr:colOff>184150</xdr:colOff>
      <xdr:row>83</xdr:row>
      <xdr:rowOff>8931</xdr:rowOff>
    </xdr:to>
    <xdr:sp macro="" textlink="">
      <xdr:nvSpPr>
        <xdr:cNvPr id="218" name="楕円 217"/>
        <xdr:cNvSpPr/>
      </xdr:nvSpPr>
      <xdr:spPr>
        <a:xfrm>
          <a:off x="4902200" y="141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50858</xdr:rowOff>
    </xdr:from>
    <xdr:ext cx="762000" cy="259045"/>
    <xdr:sp macro="" textlink="">
      <xdr:nvSpPr>
        <xdr:cNvPr id="219" name="人件費・物件費等の状況該当値テキスト"/>
        <xdr:cNvSpPr txBox="1"/>
      </xdr:nvSpPr>
      <xdr:spPr>
        <a:xfrm>
          <a:off x="5041900" y="1410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168678</xdr:rowOff>
    </xdr:from>
    <xdr:to>
      <xdr:col>19</xdr:col>
      <xdr:colOff>184150</xdr:colOff>
      <xdr:row>81</xdr:row>
      <xdr:rowOff>98828</xdr:rowOff>
    </xdr:to>
    <xdr:sp macro="" textlink="">
      <xdr:nvSpPr>
        <xdr:cNvPr id="220" name="楕円 219"/>
        <xdr:cNvSpPr/>
      </xdr:nvSpPr>
      <xdr:spPr>
        <a:xfrm>
          <a:off x="4064000" y="1388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109005</xdr:rowOff>
    </xdr:from>
    <xdr:ext cx="736600" cy="259045"/>
    <xdr:sp macro="" textlink="">
      <xdr:nvSpPr>
        <xdr:cNvPr id="221" name="テキスト ボックス 220"/>
        <xdr:cNvSpPr txBox="1"/>
      </xdr:nvSpPr>
      <xdr:spPr>
        <a:xfrm>
          <a:off x="3733800" y="1365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111973</xdr:rowOff>
    </xdr:from>
    <xdr:to>
      <xdr:col>15</xdr:col>
      <xdr:colOff>133350</xdr:colOff>
      <xdr:row>81</xdr:row>
      <xdr:rowOff>42123</xdr:rowOff>
    </xdr:to>
    <xdr:sp macro="" textlink="">
      <xdr:nvSpPr>
        <xdr:cNvPr id="222" name="楕円 221"/>
        <xdr:cNvSpPr/>
      </xdr:nvSpPr>
      <xdr:spPr>
        <a:xfrm>
          <a:off x="3175000" y="1382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52300</xdr:rowOff>
    </xdr:from>
    <xdr:ext cx="762000" cy="259045"/>
    <xdr:sp macro="" textlink="">
      <xdr:nvSpPr>
        <xdr:cNvPr id="223" name="テキスト ボックス 222"/>
        <xdr:cNvSpPr txBox="1"/>
      </xdr:nvSpPr>
      <xdr:spPr>
        <a:xfrm>
          <a:off x="2844800" y="135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84258</xdr:rowOff>
    </xdr:from>
    <xdr:to>
      <xdr:col>11</xdr:col>
      <xdr:colOff>82550</xdr:colOff>
      <xdr:row>81</xdr:row>
      <xdr:rowOff>14408</xdr:rowOff>
    </xdr:to>
    <xdr:sp macro="" textlink="">
      <xdr:nvSpPr>
        <xdr:cNvPr id="224" name="楕円 223"/>
        <xdr:cNvSpPr/>
      </xdr:nvSpPr>
      <xdr:spPr>
        <a:xfrm>
          <a:off x="2286000" y="138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24585</xdr:rowOff>
    </xdr:from>
    <xdr:ext cx="762000" cy="259045"/>
    <xdr:sp macro="" textlink="">
      <xdr:nvSpPr>
        <xdr:cNvPr id="225" name="テキスト ボックス 224"/>
        <xdr:cNvSpPr txBox="1"/>
      </xdr:nvSpPr>
      <xdr:spPr>
        <a:xfrm>
          <a:off x="1955800" y="13569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127795</xdr:rowOff>
    </xdr:from>
    <xdr:to>
      <xdr:col>7</xdr:col>
      <xdr:colOff>31750</xdr:colOff>
      <xdr:row>81</xdr:row>
      <xdr:rowOff>57945</xdr:rowOff>
    </xdr:to>
    <xdr:sp macro="" textlink="">
      <xdr:nvSpPr>
        <xdr:cNvPr id="226" name="楕円 225"/>
        <xdr:cNvSpPr/>
      </xdr:nvSpPr>
      <xdr:spPr>
        <a:xfrm>
          <a:off x="1397000" y="138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68122</xdr:rowOff>
    </xdr:from>
    <xdr:ext cx="762000" cy="259045"/>
    <xdr:sp macro="" textlink="">
      <xdr:nvSpPr>
        <xdr:cNvPr id="227" name="テキスト ボックス 226"/>
        <xdr:cNvSpPr txBox="1"/>
      </xdr:nvSpPr>
      <xdr:spPr>
        <a:xfrm>
          <a:off x="1066800" y="1361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ポイント下回り、全国市平均を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ポイント上回っているものの、</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未満の水準を保っている。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年度に持ち家の住居手当を見直す（令和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年度及び令和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年度は経過措置あり）など、今後も引き続き給与の適正化に努める。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154939</xdr:rowOff>
    </xdr:from>
    <xdr:to>
      <xdr:col>81</xdr:col>
      <xdr:colOff>44450</xdr:colOff>
      <xdr:row>85</xdr:row>
      <xdr:rowOff>55880</xdr:rowOff>
    </xdr:to>
    <xdr:cxnSp macro="">
      <xdr:nvCxnSpPr>
        <xdr:cNvPr id="259" name="直線コネクタ 258"/>
        <xdr:cNvCxnSpPr/>
      </xdr:nvCxnSpPr>
      <xdr:spPr>
        <a:xfrm>
          <a:off x="16179800" y="1455673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60" name="給与水準   （国との比較）平均値テキスト"/>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154939</xdr:rowOff>
    </xdr:to>
    <xdr:cxnSp macro="">
      <xdr:nvCxnSpPr>
        <xdr:cNvPr id="262" name="直線コネクタ 261"/>
        <xdr:cNvCxnSpPr/>
      </xdr:nvCxnSpPr>
      <xdr:spPr>
        <a:xfrm>
          <a:off x="15290800" y="14363700"/>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64" name="テキスト ボックス 263"/>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82550</xdr:rowOff>
    </xdr:to>
    <xdr:cxnSp macro="">
      <xdr:nvCxnSpPr>
        <xdr:cNvPr id="265" name="直線コネクタ 264"/>
        <xdr:cNvCxnSpPr/>
      </xdr:nvCxnSpPr>
      <xdr:spPr>
        <a:xfrm flipV="1">
          <a:off x="14401800" y="1436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7" name="テキスト ボックス 266"/>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154939</xdr:rowOff>
    </xdr:to>
    <xdr:cxnSp macro="">
      <xdr:nvCxnSpPr>
        <xdr:cNvPr id="268" name="直線コネクタ 267"/>
        <xdr:cNvCxnSpPr/>
      </xdr:nvCxnSpPr>
      <xdr:spPr>
        <a:xfrm flipV="1">
          <a:off x="13512800" y="144843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64788</xdr:rowOff>
    </xdr:from>
    <xdr:ext cx="762000" cy="259045"/>
    <xdr:sp macro="" textlink="">
      <xdr:nvSpPr>
        <xdr:cNvPr id="272" name="テキスト ボックス 271"/>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78" name="楕円 277"/>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21607</xdr:rowOff>
    </xdr:from>
    <xdr:ext cx="762000" cy="259045"/>
    <xdr:sp macro="" textlink="">
      <xdr:nvSpPr>
        <xdr:cNvPr id="279" name="給与水準   （国との比較）該当値テキスト"/>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104139</xdr:rowOff>
    </xdr:from>
    <xdr:to>
      <xdr:col>77</xdr:col>
      <xdr:colOff>95250</xdr:colOff>
      <xdr:row>85</xdr:row>
      <xdr:rowOff>34289</xdr:rowOff>
    </xdr:to>
    <xdr:sp macro="" textlink="">
      <xdr:nvSpPr>
        <xdr:cNvPr id="280" name="楕円 279"/>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81" name="テキスト ボックス 280"/>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2" name="楕円 281"/>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3" name="テキスト ボックス 282"/>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4" name="楕円 283"/>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5" name="テキスト ボックス 284"/>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86" name="楕円 285"/>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44466</xdr:rowOff>
    </xdr:from>
    <xdr:ext cx="762000" cy="259045"/>
    <xdr:sp macro="" textlink="">
      <xdr:nvSpPr>
        <xdr:cNvPr id="287" name="テキスト ボックス 286"/>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人増加したものの、類似団体平均を</a:t>
          </a:r>
          <a:r>
            <a:rPr kumimoji="1" lang="en-US" altLang="ja-JP" sz="1200">
              <a:latin typeface="ＭＳ Ｐゴシック" panose="020B0600070205080204" pitchFamily="50" charset="-128"/>
              <a:ea typeface="ＭＳ Ｐゴシック" panose="020B0600070205080204" pitchFamily="50" charset="-128"/>
            </a:rPr>
            <a:t>0.90</a:t>
          </a:r>
          <a:r>
            <a:rPr kumimoji="1" lang="ja-JP" altLang="en-US" sz="1200">
              <a:latin typeface="ＭＳ Ｐゴシック" panose="020B0600070205080204" pitchFamily="50" charset="-128"/>
              <a:ea typeface="ＭＳ Ｐゴシック" panose="020B0600070205080204" pitchFamily="50" charset="-128"/>
            </a:rPr>
            <a:t>人、埼玉県平均を</a:t>
          </a:r>
          <a:r>
            <a:rPr kumimoji="1" lang="en-US" altLang="ja-JP" sz="1200">
              <a:latin typeface="ＭＳ Ｐゴシック" panose="020B0600070205080204" pitchFamily="50" charset="-128"/>
              <a:ea typeface="ＭＳ Ｐゴシック" panose="020B0600070205080204" pitchFamily="50" charset="-128"/>
            </a:rPr>
            <a:t>0.99</a:t>
          </a:r>
          <a:r>
            <a:rPr kumimoji="1" lang="ja-JP" altLang="en-US" sz="1200">
              <a:latin typeface="ＭＳ Ｐゴシック" panose="020B0600070205080204" pitchFamily="50" charset="-128"/>
              <a:ea typeface="ＭＳ Ｐゴシック" panose="020B0600070205080204" pitchFamily="50" charset="-128"/>
            </a:rPr>
            <a:t>人下回っている。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これまで、定員適正化計画に基づいて定員の削減を図ってきたが、加須市の人口も減少していることから、「人口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人当たり職員数」は、横ばいの状況である。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定員適正化計画は令和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月に終えたが、今後も引き続き事務事業や組織のの見直し、民間委託等の推進を図るとともに、多様化する住民ニーズ等に対応するため、真に必要な職員数を見極めながら、適正な定員管理に努める。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8382</xdr:rowOff>
    </xdr:from>
    <xdr:to>
      <xdr:col>81</xdr:col>
      <xdr:colOff>44450</xdr:colOff>
      <xdr:row>61</xdr:row>
      <xdr:rowOff>10795</xdr:rowOff>
    </xdr:to>
    <xdr:cxnSp macro="">
      <xdr:nvCxnSpPr>
        <xdr:cNvPr id="320" name="直線コネクタ 319"/>
        <xdr:cNvCxnSpPr/>
      </xdr:nvCxnSpPr>
      <xdr:spPr>
        <a:xfrm>
          <a:off x="16179800" y="10466832"/>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149242</xdr:rowOff>
    </xdr:from>
    <xdr:ext cx="762000" cy="259045"/>
    <xdr:sp macro="" textlink="">
      <xdr:nvSpPr>
        <xdr:cNvPr id="321" name="定員管理の状況平均値テキスト"/>
        <xdr:cNvSpPr txBox="1"/>
      </xdr:nvSpPr>
      <xdr:spPr>
        <a:xfrm>
          <a:off x="17106900" y="1060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8382</xdr:rowOff>
    </xdr:from>
    <xdr:to>
      <xdr:col>77</xdr:col>
      <xdr:colOff>44450</xdr:colOff>
      <xdr:row>61</xdr:row>
      <xdr:rowOff>18034</xdr:rowOff>
    </xdr:to>
    <xdr:cxnSp macro="">
      <xdr:nvCxnSpPr>
        <xdr:cNvPr id="323" name="直線コネクタ 322"/>
        <xdr:cNvCxnSpPr/>
      </xdr:nvCxnSpPr>
      <xdr:spPr>
        <a:xfrm flipV="1">
          <a:off x="15290800" y="104668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118635</xdr:rowOff>
    </xdr:from>
    <xdr:ext cx="736600" cy="259045"/>
    <xdr:sp macro="" textlink="">
      <xdr:nvSpPr>
        <xdr:cNvPr id="325" name="テキスト ボックス 324"/>
        <xdr:cNvSpPr txBox="1"/>
      </xdr:nvSpPr>
      <xdr:spPr>
        <a:xfrm>
          <a:off x="15798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15621</xdr:rowOff>
    </xdr:from>
    <xdr:to>
      <xdr:col>72</xdr:col>
      <xdr:colOff>203200</xdr:colOff>
      <xdr:row>61</xdr:row>
      <xdr:rowOff>18034</xdr:rowOff>
    </xdr:to>
    <xdr:cxnSp macro="">
      <xdr:nvCxnSpPr>
        <xdr:cNvPr id="326" name="直線コネクタ 325"/>
        <xdr:cNvCxnSpPr/>
      </xdr:nvCxnSpPr>
      <xdr:spPr>
        <a:xfrm>
          <a:off x="14401800" y="1047407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82440</xdr:rowOff>
    </xdr:from>
    <xdr:ext cx="762000" cy="259045"/>
    <xdr:sp macro="" textlink="">
      <xdr:nvSpPr>
        <xdr:cNvPr id="328" name="テキスト ボックス 327"/>
        <xdr:cNvSpPr txBox="1"/>
      </xdr:nvSpPr>
      <xdr:spPr>
        <a:xfrm>
          <a:off x="14909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15621</xdr:rowOff>
    </xdr:from>
    <xdr:to>
      <xdr:col>68</xdr:col>
      <xdr:colOff>152400</xdr:colOff>
      <xdr:row>61</xdr:row>
      <xdr:rowOff>37338</xdr:rowOff>
    </xdr:to>
    <xdr:cxnSp macro="">
      <xdr:nvCxnSpPr>
        <xdr:cNvPr id="329" name="直線コネクタ 328"/>
        <xdr:cNvCxnSpPr/>
      </xdr:nvCxnSpPr>
      <xdr:spPr>
        <a:xfrm flipV="1">
          <a:off x="13512800" y="1047407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84853</xdr:rowOff>
    </xdr:from>
    <xdr:ext cx="762000" cy="259045"/>
    <xdr:sp macro="" textlink="">
      <xdr:nvSpPr>
        <xdr:cNvPr id="331" name="テキスト ボックス 330"/>
        <xdr:cNvSpPr txBox="1"/>
      </xdr:nvSpPr>
      <xdr:spPr>
        <a:xfrm>
          <a:off x="14020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99331</xdr:rowOff>
    </xdr:from>
    <xdr:ext cx="762000" cy="259045"/>
    <xdr:sp macro="" textlink="">
      <xdr:nvSpPr>
        <xdr:cNvPr id="333" name="テキスト ボックス 332"/>
        <xdr:cNvSpPr txBox="1"/>
      </xdr:nvSpPr>
      <xdr:spPr>
        <a:xfrm>
          <a:off x="13131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39" name="楕円 338"/>
        <xdr:cNvSpPr/>
      </xdr:nvSpPr>
      <xdr:spPr>
        <a:xfrm>
          <a:off x="169672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147972</xdr:rowOff>
    </xdr:from>
    <xdr:ext cx="762000" cy="259045"/>
    <xdr:sp macro="" textlink="">
      <xdr:nvSpPr>
        <xdr:cNvPr id="340" name="定員管理の状況該当値テキスト"/>
        <xdr:cNvSpPr txBox="1"/>
      </xdr:nvSpPr>
      <xdr:spPr>
        <a:xfrm>
          <a:off x="17106900" y="1026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129032</xdr:rowOff>
    </xdr:from>
    <xdr:to>
      <xdr:col>77</xdr:col>
      <xdr:colOff>95250</xdr:colOff>
      <xdr:row>61</xdr:row>
      <xdr:rowOff>59182</xdr:rowOff>
    </xdr:to>
    <xdr:sp macro="" textlink="">
      <xdr:nvSpPr>
        <xdr:cNvPr id="341" name="楕円 340"/>
        <xdr:cNvSpPr/>
      </xdr:nvSpPr>
      <xdr:spPr>
        <a:xfrm>
          <a:off x="16129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69359</xdr:rowOff>
    </xdr:from>
    <xdr:ext cx="736600" cy="259045"/>
    <xdr:sp macro="" textlink="">
      <xdr:nvSpPr>
        <xdr:cNvPr id="342" name="テキスト ボックス 341"/>
        <xdr:cNvSpPr txBox="1"/>
      </xdr:nvSpPr>
      <xdr:spPr>
        <a:xfrm>
          <a:off x="15798800" y="1018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138684</xdr:rowOff>
    </xdr:from>
    <xdr:to>
      <xdr:col>73</xdr:col>
      <xdr:colOff>44450</xdr:colOff>
      <xdr:row>61</xdr:row>
      <xdr:rowOff>68834</xdr:rowOff>
    </xdr:to>
    <xdr:sp macro="" textlink="">
      <xdr:nvSpPr>
        <xdr:cNvPr id="343" name="楕円 342"/>
        <xdr:cNvSpPr/>
      </xdr:nvSpPr>
      <xdr:spPr>
        <a:xfrm>
          <a:off x="15240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79011</xdr:rowOff>
    </xdr:from>
    <xdr:ext cx="762000" cy="259045"/>
    <xdr:sp macro="" textlink="">
      <xdr:nvSpPr>
        <xdr:cNvPr id="344" name="テキスト ボックス 343"/>
        <xdr:cNvSpPr txBox="1"/>
      </xdr:nvSpPr>
      <xdr:spPr>
        <a:xfrm>
          <a:off x="14909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136271</xdr:rowOff>
    </xdr:from>
    <xdr:to>
      <xdr:col>68</xdr:col>
      <xdr:colOff>203200</xdr:colOff>
      <xdr:row>61</xdr:row>
      <xdr:rowOff>66421</xdr:rowOff>
    </xdr:to>
    <xdr:sp macro="" textlink="">
      <xdr:nvSpPr>
        <xdr:cNvPr id="345" name="楕円 344"/>
        <xdr:cNvSpPr/>
      </xdr:nvSpPr>
      <xdr:spPr>
        <a:xfrm>
          <a:off x="143510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76598</xdr:rowOff>
    </xdr:from>
    <xdr:ext cx="762000" cy="259045"/>
    <xdr:sp macro="" textlink="">
      <xdr:nvSpPr>
        <xdr:cNvPr id="346" name="テキスト ボックス 345"/>
        <xdr:cNvSpPr txBox="1"/>
      </xdr:nvSpPr>
      <xdr:spPr>
        <a:xfrm>
          <a:off x="14020800" y="1019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157988</xdr:rowOff>
    </xdr:from>
    <xdr:to>
      <xdr:col>64</xdr:col>
      <xdr:colOff>152400</xdr:colOff>
      <xdr:row>61</xdr:row>
      <xdr:rowOff>88138</xdr:rowOff>
    </xdr:to>
    <xdr:sp macro="" textlink="">
      <xdr:nvSpPr>
        <xdr:cNvPr id="347" name="楕円 346"/>
        <xdr:cNvSpPr/>
      </xdr:nvSpPr>
      <xdr:spPr>
        <a:xfrm>
          <a:off x="13462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98315</xdr:rowOff>
    </xdr:from>
    <xdr:ext cx="762000" cy="259045"/>
    <xdr:sp macro="" textlink="">
      <xdr:nvSpPr>
        <xdr:cNvPr id="348" name="テキスト ボックス 347"/>
        <xdr:cNvSpPr txBox="1"/>
      </xdr:nvSpPr>
      <xdr:spPr>
        <a:xfrm>
          <a:off x="13131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地方債の償還終了に伴う元利償還金の減や標準税収入額等の増により、前年度から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また、類似団体平均及び埼玉県平均を下回っており、今後も適債事業を見極めるとともに、起債額についても必要最小限に留めることで、債務残高の増嵩を防ぎ、公債費負担の抑制に努める。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113695</xdr:rowOff>
    </xdr:from>
    <xdr:to>
      <xdr:col>81</xdr:col>
      <xdr:colOff>44450</xdr:colOff>
      <xdr:row>38</xdr:row>
      <xdr:rowOff>159657</xdr:rowOff>
    </xdr:to>
    <xdr:cxnSp macro="">
      <xdr:nvCxnSpPr>
        <xdr:cNvPr id="384" name="直線コネクタ 383"/>
        <xdr:cNvCxnSpPr/>
      </xdr:nvCxnSpPr>
      <xdr:spPr>
        <a:xfrm flipV="1">
          <a:off x="16179800" y="6628795"/>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126896</xdr:rowOff>
    </xdr:from>
    <xdr:ext cx="762000" cy="259045"/>
    <xdr:sp macro="" textlink="">
      <xdr:nvSpPr>
        <xdr:cNvPr id="385" name="公債費負担の状況平均値テキスト"/>
        <xdr:cNvSpPr txBox="1"/>
      </xdr:nvSpPr>
      <xdr:spPr>
        <a:xfrm>
          <a:off x="17106900" y="664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159657</xdr:rowOff>
    </xdr:from>
    <xdr:to>
      <xdr:col>77</xdr:col>
      <xdr:colOff>44450</xdr:colOff>
      <xdr:row>39</xdr:row>
      <xdr:rowOff>68641</xdr:rowOff>
    </xdr:to>
    <xdr:cxnSp macro="">
      <xdr:nvCxnSpPr>
        <xdr:cNvPr id="387" name="直線コネクタ 386"/>
        <xdr:cNvCxnSpPr/>
      </xdr:nvCxnSpPr>
      <xdr:spPr>
        <a:xfrm flipV="1">
          <a:off x="15290800" y="66747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58255</xdr:rowOff>
    </xdr:from>
    <xdr:ext cx="736600" cy="259045"/>
    <xdr:sp macro="" textlink="">
      <xdr:nvSpPr>
        <xdr:cNvPr id="389" name="テキスト ボックス 388"/>
        <xdr:cNvSpPr txBox="1"/>
      </xdr:nvSpPr>
      <xdr:spPr>
        <a:xfrm>
          <a:off x="15798800" y="674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68641</xdr:rowOff>
    </xdr:from>
    <xdr:to>
      <xdr:col>72</xdr:col>
      <xdr:colOff>203200</xdr:colOff>
      <xdr:row>39</xdr:row>
      <xdr:rowOff>126093</xdr:rowOff>
    </xdr:to>
    <xdr:cxnSp macro="">
      <xdr:nvCxnSpPr>
        <xdr:cNvPr id="390" name="直線コネクタ 389"/>
        <xdr:cNvCxnSpPr/>
      </xdr:nvCxnSpPr>
      <xdr:spPr>
        <a:xfrm flipV="1">
          <a:off x="14401800" y="675519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392" name="テキスト ボックス 391"/>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126093</xdr:rowOff>
    </xdr:from>
    <xdr:to>
      <xdr:col>68</xdr:col>
      <xdr:colOff>152400</xdr:colOff>
      <xdr:row>39</xdr:row>
      <xdr:rowOff>149074</xdr:rowOff>
    </xdr:to>
    <xdr:cxnSp macro="">
      <xdr:nvCxnSpPr>
        <xdr:cNvPr id="393" name="直線コネクタ 392"/>
        <xdr:cNvCxnSpPr/>
      </xdr:nvCxnSpPr>
      <xdr:spPr>
        <a:xfrm flipV="1">
          <a:off x="13512800" y="68126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395" name="テキスト ボックス 394"/>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397" name="テキスト ボックス 396"/>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62895</xdr:rowOff>
    </xdr:from>
    <xdr:to>
      <xdr:col>81</xdr:col>
      <xdr:colOff>95250</xdr:colOff>
      <xdr:row>38</xdr:row>
      <xdr:rowOff>164495</xdr:rowOff>
    </xdr:to>
    <xdr:sp macro="" textlink="">
      <xdr:nvSpPr>
        <xdr:cNvPr id="403" name="楕円 402"/>
        <xdr:cNvSpPr/>
      </xdr:nvSpPr>
      <xdr:spPr>
        <a:xfrm>
          <a:off x="169672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79422</xdr:rowOff>
    </xdr:from>
    <xdr:ext cx="762000" cy="259045"/>
    <xdr:sp macro="" textlink="">
      <xdr:nvSpPr>
        <xdr:cNvPr id="404" name="公債費負担の状況該当値テキスト"/>
        <xdr:cNvSpPr txBox="1"/>
      </xdr:nvSpPr>
      <xdr:spPr>
        <a:xfrm>
          <a:off x="17106900" y="642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108857</xdr:rowOff>
    </xdr:from>
    <xdr:to>
      <xdr:col>77</xdr:col>
      <xdr:colOff>95250</xdr:colOff>
      <xdr:row>39</xdr:row>
      <xdr:rowOff>39007</xdr:rowOff>
    </xdr:to>
    <xdr:sp macro="" textlink="">
      <xdr:nvSpPr>
        <xdr:cNvPr id="405" name="楕円 404"/>
        <xdr:cNvSpPr/>
      </xdr:nvSpPr>
      <xdr:spPr>
        <a:xfrm>
          <a:off x="1612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49184</xdr:rowOff>
    </xdr:from>
    <xdr:ext cx="736600" cy="259045"/>
    <xdr:sp macro="" textlink="">
      <xdr:nvSpPr>
        <xdr:cNvPr id="406" name="テキスト ボックス 405"/>
        <xdr:cNvSpPr txBox="1"/>
      </xdr:nvSpPr>
      <xdr:spPr>
        <a:xfrm>
          <a:off x="15798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17841</xdr:rowOff>
    </xdr:from>
    <xdr:to>
      <xdr:col>73</xdr:col>
      <xdr:colOff>44450</xdr:colOff>
      <xdr:row>39</xdr:row>
      <xdr:rowOff>119441</xdr:rowOff>
    </xdr:to>
    <xdr:sp macro="" textlink="">
      <xdr:nvSpPr>
        <xdr:cNvPr id="407" name="楕円 406"/>
        <xdr:cNvSpPr/>
      </xdr:nvSpPr>
      <xdr:spPr>
        <a:xfrm>
          <a:off x="15240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104218</xdr:rowOff>
    </xdr:from>
    <xdr:ext cx="762000" cy="259045"/>
    <xdr:sp macro="" textlink="">
      <xdr:nvSpPr>
        <xdr:cNvPr id="408" name="テキスト ボックス 407"/>
        <xdr:cNvSpPr txBox="1"/>
      </xdr:nvSpPr>
      <xdr:spPr>
        <a:xfrm>
          <a:off x="149098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75293</xdr:rowOff>
    </xdr:from>
    <xdr:to>
      <xdr:col>68</xdr:col>
      <xdr:colOff>203200</xdr:colOff>
      <xdr:row>40</xdr:row>
      <xdr:rowOff>5443</xdr:rowOff>
    </xdr:to>
    <xdr:sp macro="" textlink="">
      <xdr:nvSpPr>
        <xdr:cNvPr id="409" name="楕円 408"/>
        <xdr:cNvSpPr/>
      </xdr:nvSpPr>
      <xdr:spPr>
        <a:xfrm>
          <a:off x="14351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161670</xdr:rowOff>
    </xdr:from>
    <xdr:ext cx="762000" cy="259045"/>
    <xdr:sp macro="" textlink="">
      <xdr:nvSpPr>
        <xdr:cNvPr id="410" name="テキスト ボックス 409"/>
        <xdr:cNvSpPr txBox="1"/>
      </xdr:nvSpPr>
      <xdr:spPr>
        <a:xfrm>
          <a:off x="140208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411" name="楕円 410"/>
        <xdr:cNvSpPr/>
      </xdr:nvSpPr>
      <xdr:spPr>
        <a:xfrm>
          <a:off x="13462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13201</xdr:rowOff>
    </xdr:from>
    <xdr:ext cx="762000" cy="259045"/>
    <xdr:sp macro="" textlink="">
      <xdr:nvSpPr>
        <xdr:cNvPr id="412" name="テキスト ボックス 411"/>
        <xdr:cNvSpPr txBox="1"/>
      </xdr:nvSpPr>
      <xdr:spPr>
        <a:xfrm>
          <a:off x="13131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将来の負担額よりも、将来負担額に充当できる基金などの金額のほうが大きいため算定されていない。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特定目的基金の取崩しにより、基金残高の減少が見込まれるが、普通建設事業費の適切な取捨選択により事業費を抑制し、その財源となる市債の新規借入を圧縮するなど、引き続き、将来負担額の軽減に努めるとともに、将来への備えとして、留保財源を活用しながら基金の積立を行うことで、財源の確保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73435</xdr:rowOff>
    </xdr:from>
    <xdr:ext cx="762000" cy="259045"/>
    <xdr:sp macro="" textlink="">
      <xdr:nvSpPr>
        <xdr:cNvPr id="448" name="将来負担の状況平均値テキスト"/>
        <xdr:cNvSpPr txBox="1"/>
      </xdr:nvSpPr>
      <xdr:spPr>
        <a:xfrm>
          <a:off x="17106900" y="2302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49" name="フローチャート: 判断 448"/>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0" name="フローチャート: 判断 449"/>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1" name="テキスト ボックス 450"/>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64588</xdr:rowOff>
    </xdr:from>
    <xdr:to>
      <xdr:col>73</xdr:col>
      <xdr:colOff>44450</xdr:colOff>
      <xdr:row>13</xdr:row>
      <xdr:rowOff>166188</xdr:rowOff>
    </xdr:to>
    <xdr:sp macro="" textlink="">
      <xdr:nvSpPr>
        <xdr:cNvPr id="452" name="フローチャート: 判断 451"/>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3" name="テキスト ボックス 452"/>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100209</xdr:rowOff>
    </xdr:from>
    <xdr:to>
      <xdr:col>68</xdr:col>
      <xdr:colOff>203200</xdr:colOff>
      <xdr:row>14</xdr:row>
      <xdr:rowOff>30359</xdr:rowOff>
    </xdr:to>
    <xdr:sp macro="" textlink="">
      <xdr:nvSpPr>
        <xdr:cNvPr id="454" name="フローチャート: 判断 453"/>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5" name="テキスト ボックス 454"/>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56" name="フローチャート: 判断 455"/>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57" name="テキスト ボックス 456"/>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112,792
110,336
133.30
57,858,281
52,358,715
4,644,224
25,204,103
32,924,423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人件費に係る経常収支比率は、埼玉県平均を</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ポイント下回っているものの、類似団体平均を</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また、前年度から大きく（</a:t>
          </a:r>
          <a:r>
            <a:rPr kumimoji="1" lang="en-US" altLang="ja-JP" sz="1200">
              <a:latin typeface="ＭＳ Ｐゴシック" panose="020B0600070205080204" pitchFamily="50" charset="-128"/>
              <a:ea typeface="ＭＳ Ｐゴシック" panose="020B0600070205080204" pitchFamily="50" charset="-128"/>
            </a:rPr>
            <a:t>3.7</a:t>
          </a:r>
          <a:r>
            <a:rPr kumimoji="1" lang="ja-JP" altLang="en-US" sz="1200">
              <a:latin typeface="ＭＳ Ｐゴシック" panose="020B0600070205080204" pitchFamily="50" charset="-128"/>
              <a:ea typeface="ＭＳ Ｐゴシック" panose="020B0600070205080204" pitchFamily="50" charset="-128"/>
            </a:rPr>
            <a:t>ポイント）上昇した要因は、会計年度任用職員制度の創設に伴い、これまで物件費（賃金（臨時的経費））に計上されていた経費が人件費に計上されたためである。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今後は、事務事業の見直しや民間委託等の推進、</a:t>
          </a:r>
          <a:r>
            <a:rPr kumimoji="1" lang="en-US" altLang="ja-JP" sz="1200">
              <a:latin typeface="ＭＳ Ｐゴシック" panose="020B0600070205080204" pitchFamily="50" charset="-128"/>
              <a:ea typeface="ＭＳ Ｐゴシック" panose="020B0600070205080204" pitchFamily="50" charset="-128"/>
            </a:rPr>
            <a:t>AI</a:t>
          </a:r>
          <a:r>
            <a:rPr kumimoji="1" lang="ja-JP" altLang="en-US" sz="1200">
              <a:latin typeface="ＭＳ Ｐゴシック" panose="020B0600070205080204" pitchFamily="50" charset="-128"/>
              <a:ea typeface="ＭＳ Ｐゴシック" panose="020B0600070205080204" pitchFamily="50" charset="-128"/>
            </a:rPr>
            <a:t>や</a:t>
          </a:r>
          <a:r>
            <a:rPr kumimoji="1" lang="en-US" altLang="ja-JP" sz="1200">
              <a:latin typeface="ＭＳ Ｐゴシック" panose="020B0600070205080204" pitchFamily="50" charset="-128"/>
              <a:ea typeface="ＭＳ Ｐゴシック" panose="020B0600070205080204" pitchFamily="50" charset="-128"/>
            </a:rPr>
            <a:t>RPA</a:t>
          </a:r>
          <a:r>
            <a:rPr kumimoji="1" lang="ja-JP" altLang="en-US" sz="1200">
              <a:latin typeface="ＭＳ Ｐゴシック" panose="020B0600070205080204" pitchFamily="50" charset="-128"/>
              <a:ea typeface="ＭＳ Ｐゴシック" panose="020B0600070205080204" pitchFamily="50" charset="-128"/>
            </a:rPr>
            <a:t>などの</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技術・デジタル化などを活用した業務改善により人件費の抑制に努める。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6350</xdr:rowOff>
    </xdr:from>
    <xdr:to>
      <xdr:col>24</xdr:col>
      <xdr:colOff>25400</xdr:colOff>
      <xdr:row>37</xdr:row>
      <xdr:rowOff>133350</xdr:rowOff>
    </xdr:to>
    <xdr:cxnSp macro="">
      <xdr:nvCxnSpPr>
        <xdr:cNvPr id="66" name="直線コネクタ 65"/>
        <xdr:cNvCxnSpPr/>
      </xdr:nvCxnSpPr>
      <xdr:spPr>
        <a:xfrm>
          <a:off x="3987800" y="6007100"/>
          <a:ext cx="8382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6350</xdr:rowOff>
    </xdr:from>
    <xdr:to>
      <xdr:col>19</xdr:col>
      <xdr:colOff>187325</xdr:colOff>
      <xdr:row>35</xdr:row>
      <xdr:rowOff>44450</xdr:rowOff>
    </xdr:to>
    <xdr:cxnSp macro="">
      <xdr:nvCxnSpPr>
        <xdr:cNvPr id="69" name="直線コネクタ 68"/>
        <xdr:cNvCxnSpPr/>
      </xdr:nvCxnSpPr>
      <xdr:spPr>
        <a:xfrm flipV="1">
          <a:off x="3098800" y="600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44450</xdr:rowOff>
    </xdr:from>
    <xdr:to>
      <xdr:col>15</xdr:col>
      <xdr:colOff>98425</xdr:colOff>
      <xdr:row>35</xdr:row>
      <xdr:rowOff>44450</xdr:rowOff>
    </xdr:to>
    <xdr:cxnSp macro="">
      <xdr:nvCxnSpPr>
        <xdr:cNvPr id="72" name="直線コネクタ 71"/>
        <xdr:cNvCxnSpPr/>
      </xdr:nvCxnSpPr>
      <xdr:spPr>
        <a:xfrm>
          <a:off x="2209800" y="604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44450</xdr:rowOff>
    </xdr:from>
    <xdr:to>
      <xdr:col>11</xdr:col>
      <xdr:colOff>9525</xdr:colOff>
      <xdr:row>35</xdr:row>
      <xdr:rowOff>146050</xdr:rowOff>
    </xdr:to>
    <xdr:cxnSp macro="">
      <xdr:nvCxnSpPr>
        <xdr:cNvPr id="75" name="直線コネクタ 74"/>
        <xdr:cNvCxnSpPr/>
      </xdr:nvCxnSpPr>
      <xdr:spPr>
        <a:xfrm flipV="1">
          <a:off x="1320800" y="6045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7" name="テキスト ボックス 76"/>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82550</xdr:rowOff>
    </xdr:from>
    <xdr:to>
      <xdr:col>24</xdr:col>
      <xdr:colOff>76200</xdr:colOff>
      <xdr:row>38</xdr:row>
      <xdr:rowOff>12700</xdr:rowOff>
    </xdr:to>
    <xdr:sp macro="" textlink="">
      <xdr:nvSpPr>
        <xdr:cNvPr id="85" name="楕円 84"/>
        <xdr:cNvSpPr/>
      </xdr:nvSpPr>
      <xdr:spPr>
        <a:xfrm>
          <a:off x="47752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54627</xdr:rowOff>
    </xdr:from>
    <xdr:ext cx="762000" cy="259045"/>
    <xdr:sp macro="" textlink="">
      <xdr:nvSpPr>
        <xdr:cNvPr id="86" name="人件費該当値テキスト"/>
        <xdr:cNvSpPr txBox="1"/>
      </xdr:nvSpPr>
      <xdr:spPr>
        <a:xfrm>
          <a:off x="49149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127000</xdr:rowOff>
    </xdr:from>
    <xdr:to>
      <xdr:col>20</xdr:col>
      <xdr:colOff>38100</xdr:colOff>
      <xdr:row>35</xdr:row>
      <xdr:rowOff>57150</xdr:rowOff>
    </xdr:to>
    <xdr:sp macro="" textlink="">
      <xdr:nvSpPr>
        <xdr:cNvPr id="87" name="楕円 86"/>
        <xdr:cNvSpPr/>
      </xdr:nvSpPr>
      <xdr:spPr>
        <a:xfrm>
          <a:off x="3937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67327</xdr:rowOff>
    </xdr:from>
    <xdr:ext cx="736600" cy="259045"/>
    <xdr:sp macro="" textlink="">
      <xdr:nvSpPr>
        <xdr:cNvPr id="88" name="テキスト ボックス 87"/>
        <xdr:cNvSpPr txBox="1"/>
      </xdr:nvSpPr>
      <xdr:spPr>
        <a:xfrm>
          <a:off x="3606800" y="572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165100</xdr:rowOff>
    </xdr:from>
    <xdr:to>
      <xdr:col>15</xdr:col>
      <xdr:colOff>149225</xdr:colOff>
      <xdr:row>35</xdr:row>
      <xdr:rowOff>95250</xdr:rowOff>
    </xdr:to>
    <xdr:sp macro="" textlink="">
      <xdr:nvSpPr>
        <xdr:cNvPr id="89" name="楕円 88"/>
        <xdr:cNvSpPr/>
      </xdr:nvSpPr>
      <xdr:spPr>
        <a:xfrm>
          <a:off x="3048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105427</xdr:rowOff>
    </xdr:from>
    <xdr:ext cx="762000" cy="259045"/>
    <xdr:sp macro="" textlink="">
      <xdr:nvSpPr>
        <xdr:cNvPr id="90" name="テキスト ボックス 89"/>
        <xdr:cNvSpPr txBox="1"/>
      </xdr:nvSpPr>
      <xdr:spPr>
        <a:xfrm>
          <a:off x="2717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165100</xdr:rowOff>
    </xdr:from>
    <xdr:to>
      <xdr:col>11</xdr:col>
      <xdr:colOff>60325</xdr:colOff>
      <xdr:row>35</xdr:row>
      <xdr:rowOff>95250</xdr:rowOff>
    </xdr:to>
    <xdr:sp macro="" textlink="">
      <xdr:nvSpPr>
        <xdr:cNvPr id="91" name="楕円 90"/>
        <xdr:cNvSpPr/>
      </xdr:nvSpPr>
      <xdr:spPr>
        <a:xfrm>
          <a:off x="2159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105427</xdr:rowOff>
    </xdr:from>
    <xdr:ext cx="762000" cy="259045"/>
    <xdr:sp macro="" textlink="">
      <xdr:nvSpPr>
        <xdr:cNvPr id="92" name="テキスト ボックス 91"/>
        <xdr:cNvSpPr txBox="1"/>
      </xdr:nvSpPr>
      <xdr:spPr>
        <a:xfrm>
          <a:off x="1828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物件費に係る経常収支比率は、インフルエンザ予防接種費用の増加などにより、前年度比で</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ポイント上昇している。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また、埼玉県平均を</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ポイント下回っているものの、類似団体平均を</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この要因としては、合併により公共施設が多く、その管理運営に要する経費が多額となっているためである。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今後は、多くの公共施設が更新時期を迎えるため、計画的な再整備等により物件費の抑制に努める。</a:t>
          </a:r>
          <a:endParaRPr kumimoji="1" lang="en-US" altLang="ja-JP" sz="1200">
            <a:latin typeface="ＭＳ Ｐゴシック" panose="020B0600070205080204" pitchFamily="50" charset="-128"/>
            <a:ea typeface="ＭＳ Ｐゴシック" panose="020B0600070205080204" pitchFamily="50" charset="-128"/>
          </a:endParaRPr>
        </a:p>
        <a:p>
          <a:endParaRPr lang="ja-JP" altLang="ja-JP" sz="12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101600</xdr:rowOff>
    </xdr:from>
    <xdr:to>
      <xdr:col>82</xdr:col>
      <xdr:colOff>107950</xdr:colOff>
      <xdr:row>16</xdr:row>
      <xdr:rowOff>127000</xdr:rowOff>
    </xdr:to>
    <xdr:cxnSp macro="">
      <xdr:nvCxnSpPr>
        <xdr:cNvPr id="127" name="直線コネクタ 126"/>
        <xdr:cNvCxnSpPr/>
      </xdr:nvCxnSpPr>
      <xdr:spPr>
        <a:xfrm>
          <a:off x="15671800" y="2844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86377</xdr:rowOff>
    </xdr:from>
    <xdr:ext cx="762000" cy="259045"/>
    <xdr:sp macro="" textlink="">
      <xdr:nvSpPr>
        <xdr:cNvPr id="128" name="物件費平均値テキスト"/>
        <xdr:cNvSpPr txBox="1"/>
      </xdr:nvSpPr>
      <xdr:spPr>
        <a:xfrm>
          <a:off x="16598900" y="248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38100</xdr:rowOff>
    </xdr:from>
    <xdr:to>
      <xdr:col>78</xdr:col>
      <xdr:colOff>69850</xdr:colOff>
      <xdr:row>16</xdr:row>
      <xdr:rowOff>101600</xdr:rowOff>
    </xdr:to>
    <xdr:cxnSp macro="">
      <xdr:nvCxnSpPr>
        <xdr:cNvPr id="130" name="直線コネクタ 129"/>
        <xdr:cNvCxnSpPr/>
      </xdr:nvCxnSpPr>
      <xdr:spPr>
        <a:xfrm>
          <a:off x="14782800" y="2781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25400</xdr:rowOff>
    </xdr:from>
    <xdr:to>
      <xdr:col>73</xdr:col>
      <xdr:colOff>180975</xdr:colOff>
      <xdr:row>16</xdr:row>
      <xdr:rowOff>38100</xdr:rowOff>
    </xdr:to>
    <xdr:cxnSp macro="">
      <xdr:nvCxnSpPr>
        <xdr:cNvPr id="133" name="直線コネクタ 132"/>
        <xdr:cNvCxnSpPr/>
      </xdr:nvCxnSpPr>
      <xdr:spPr>
        <a:xfrm>
          <a:off x="13893800" y="2768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5" name="テキスト ボックス 134"/>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25400</xdr:rowOff>
    </xdr:from>
    <xdr:to>
      <xdr:col>69</xdr:col>
      <xdr:colOff>92075</xdr:colOff>
      <xdr:row>16</xdr:row>
      <xdr:rowOff>25400</xdr:rowOff>
    </xdr:to>
    <xdr:cxnSp macro="">
      <xdr:nvCxnSpPr>
        <xdr:cNvPr id="136" name="直線コネクタ 135"/>
        <xdr:cNvCxnSpPr/>
      </xdr:nvCxnSpPr>
      <xdr:spPr>
        <a:xfrm>
          <a:off x="13004800" y="276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8" name="テキスト ボックス 137"/>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0" name="テキスト ボックス 139"/>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6" name="楕円 145"/>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48277</xdr:rowOff>
    </xdr:from>
    <xdr:ext cx="762000" cy="259045"/>
    <xdr:sp macro="" textlink="">
      <xdr:nvSpPr>
        <xdr:cNvPr id="147" name="物件費該当値テキスト"/>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50800</xdr:rowOff>
    </xdr:from>
    <xdr:to>
      <xdr:col>78</xdr:col>
      <xdr:colOff>120650</xdr:colOff>
      <xdr:row>16</xdr:row>
      <xdr:rowOff>152400</xdr:rowOff>
    </xdr:to>
    <xdr:sp macro="" textlink="">
      <xdr:nvSpPr>
        <xdr:cNvPr id="148" name="楕円 147"/>
        <xdr:cNvSpPr/>
      </xdr:nvSpPr>
      <xdr:spPr>
        <a:xfrm>
          <a:off x="15621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162577</xdr:rowOff>
    </xdr:from>
    <xdr:ext cx="736600" cy="259045"/>
    <xdr:sp macro="" textlink="">
      <xdr:nvSpPr>
        <xdr:cNvPr id="149" name="テキスト ボックス 148"/>
        <xdr:cNvSpPr txBox="1"/>
      </xdr:nvSpPr>
      <xdr:spPr>
        <a:xfrm>
          <a:off x="15290800" y="256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158750</xdr:rowOff>
    </xdr:from>
    <xdr:to>
      <xdr:col>74</xdr:col>
      <xdr:colOff>31750</xdr:colOff>
      <xdr:row>16</xdr:row>
      <xdr:rowOff>88900</xdr:rowOff>
    </xdr:to>
    <xdr:sp macro="" textlink="">
      <xdr:nvSpPr>
        <xdr:cNvPr id="150" name="楕円 149"/>
        <xdr:cNvSpPr/>
      </xdr:nvSpPr>
      <xdr:spPr>
        <a:xfrm>
          <a:off x="14732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99077</xdr:rowOff>
    </xdr:from>
    <xdr:ext cx="762000" cy="259045"/>
    <xdr:sp macro="" textlink="">
      <xdr:nvSpPr>
        <xdr:cNvPr id="151" name="テキスト ボックス 150"/>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146050</xdr:rowOff>
    </xdr:from>
    <xdr:to>
      <xdr:col>69</xdr:col>
      <xdr:colOff>142875</xdr:colOff>
      <xdr:row>16</xdr:row>
      <xdr:rowOff>76200</xdr:rowOff>
    </xdr:to>
    <xdr:sp macro="" textlink="">
      <xdr:nvSpPr>
        <xdr:cNvPr id="152" name="楕円 151"/>
        <xdr:cNvSpPr/>
      </xdr:nvSpPr>
      <xdr:spPr>
        <a:xfrm>
          <a:off x="13843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86377</xdr:rowOff>
    </xdr:from>
    <xdr:ext cx="762000" cy="259045"/>
    <xdr:sp macro="" textlink="">
      <xdr:nvSpPr>
        <xdr:cNvPr id="153" name="テキスト ボックス 152"/>
        <xdr:cNvSpPr txBox="1"/>
      </xdr:nvSpPr>
      <xdr:spPr>
        <a:xfrm>
          <a:off x="13512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146050</xdr:rowOff>
    </xdr:from>
    <xdr:to>
      <xdr:col>65</xdr:col>
      <xdr:colOff>53975</xdr:colOff>
      <xdr:row>16</xdr:row>
      <xdr:rowOff>76200</xdr:rowOff>
    </xdr:to>
    <xdr:sp macro="" textlink="">
      <xdr:nvSpPr>
        <xdr:cNvPr id="154" name="楕円 153"/>
        <xdr:cNvSpPr/>
      </xdr:nvSpPr>
      <xdr:spPr>
        <a:xfrm>
          <a:off x="12954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86377</xdr:rowOff>
    </xdr:from>
    <xdr:ext cx="762000" cy="259045"/>
    <xdr:sp macro="" textlink="">
      <xdr:nvSpPr>
        <xdr:cNvPr id="155" name="テキスト ボックス 154"/>
        <xdr:cNvSpPr txBox="1"/>
      </xdr:nvSpPr>
      <xdr:spPr>
        <a:xfrm>
          <a:off x="12623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ポイント減少するとともに、類似団体平均及び埼玉県平均をいずれも下回っている。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しかし、高齢化の進展等により、今後の社会保障関係経費の増加が見込まれるため、事業の見直しや内容の精査などにより、上昇の抑制を図る。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1" name="直線コネクタ 180"/>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4"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xdr:rowOff>
    </xdr:from>
    <xdr:to>
      <xdr:col>24</xdr:col>
      <xdr:colOff>25400</xdr:colOff>
      <xdr:row>57</xdr:row>
      <xdr:rowOff>161290</xdr:rowOff>
    </xdr:to>
    <xdr:cxnSp macro="">
      <xdr:nvCxnSpPr>
        <xdr:cNvPr id="186" name="直線コネクタ 185"/>
        <xdr:cNvCxnSpPr/>
      </xdr:nvCxnSpPr>
      <xdr:spPr>
        <a:xfrm flipV="1">
          <a:off x="3987800" y="97739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161290</xdr:rowOff>
    </xdr:from>
    <xdr:to>
      <xdr:col>19</xdr:col>
      <xdr:colOff>187325</xdr:colOff>
      <xdr:row>57</xdr:row>
      <xdr:rowOff>161290</xdr:rowOff>
    </xdr:to>
    <xdr:cxnSp macro="">
      <xdr:nvCxnSpPr>
        <xdr:cNvPr id="189" name="直線コネクタ 188"/>
        <xdr:cNvCxnSpPr/>
      </xdr:nvCxnSpPr>
      <xdr:spPr>
        <a:xfrm>
          <a:off x="3098800" y="993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0" name="フローチャート: 判断 189"/>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36847</xdr:rowOff>
    </xdr:from>
    <xdr:ext cx="736600" cy="259045"/>
    <xdr:sp macro="" textlink="">
      <xdr:nvSpPr>
        <xdr:cNvPr id="191" name="テキスト ボックス 190"/>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149860</xdr:rowOff>
    </xdr:from>
    <xdr:to>
      <xdr:col>15</xdr:col>
      <xdr:colOff>98425</xdr:colOff>
      <xdr:row>57</xdr:row>
      <xdr:rowOff>161290</xdr:rowOff>
    </xdr:to>
    <xdr:cxnSp macro="">
      <xdr:nvCxnSpPr>
        <xdr:cNvPr id="192" name="直線コネクタ 191"/>
        <xdr:cNvCxnSpPr/>
      </xdr:nvCxnSpPr>
      <xdr:spPr>
        <a:xfrm>
          <a:off x="2209800" y="97510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3" name="フローチャート: 判断 192"/>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194" name="テキスト ボックス 193"/>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149860</xdr:rowOff>
    </xdr:from>
    <xdr:to>
      <xdr:col>11</xdr:col>
      <xdr:colOff>9525</xdr:colOff>
      <xdr:row>58</xdr:row>
      <xdr:rowOff>12700</xdr:rowOff>
    </xdr:to>
    <xdr:cxnSp macro="">
      <xdr:nvCxnSpPr>
        <xdr:cNvPr id="195" name="直線コネクタ 194"/>
        <xdr:cNvCxnSpPr/>
      </xdr:nvCxnSpPr>
      <xdr:spPr>
        <a:xfrm flipV="1">
          <a:off x="1320800" y="97510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6" name="フローチャート: 判断 195"/>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197" name="テキスト ボックス 196"/>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199" name="テキスト ボックス 198"/>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205" name="楕円 204"/>
        <xdr:cNvSpPr/>
      </xdr:nvSpPr>
      <xdr:spPr>
        <a:xfrm>
          <a:off x="4775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138447</xdr:rowOff>
    </xdr:from>
    <xdr:ext cx="762000" cy="259045"/>
    <xdr:sp macro="" textlink="">
      <xdr:nvSpPr>
        <xdr:cNvPr id="206" name="扶助費該当値テキスト"/>
        <xdr:cNvSpPr txBox="1"/>
      </xdr:nvSpPr>
      <xdr:spPr>
        <a:xfrm>
          <a:off x="4914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110490</xdr:rowOff>
    </xdr:from>
    <xdr:to>
      <xdr:col>20</xdr:col>
      <xdr:colOff>38100</xdr:colOff>
      <xdr:row>58</xdr:row>
      <xdr:rowOff>40640</xdr:rowOff>
    </xdr:to>
    <xdr:sp macro="" textlink="">
      <xdr:nvSpPr>
        <xdr:cNvPr id="207" name="楕円 206"/>
        <xdr:cNvSpPr/>
      </xdr:nvSpPr>
      <xdr:spPr>
        <a:xfrm>
          <a:off x="3937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50817</xdr:rowOff>
    </xdr:from>
    <xdr:ext cx="736600" cy="259045"/>
    <xdr:sp macro="" textlink="">
      <xdr:nvSpPr>
        <xdr:cNvPr id="208" name="テキスト ボックス 207"/>
        <xdr:cNvSpPr txBox="1"/>
      </xdr:nvSpPr>
      <xdr:spPr>
        <a:xfrm>
          <a:off x="3606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110490</xdr:rowOff>
    </xdr:from>
    <xdr:to>
      <xdr:col>15</xdr:col>
      <xdr:colOff>149225</xdr:colOff>
      <xdr:row>58</xdr:row>
      <xdr:rowOff>40640</xdr:rowOff>
    </xdr:to>
    <xdr:sp macro="" textlink="">
      <xdr:nvSpPr>
        <xdr:cNvPr id="209" name="楕円 208"/>
        <xdr:cNvSpPr/>
      </xdr:nvSpPr>
      <xdr:spPr>
        <a:xfrm>
          <a:off x="3048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50817</xdr:rowOff>
    </xdr:from>
    <xdr:ext cx="762000" cy="259045"/>
    <xdr:sp macro="" textlink="">
      <xdr:nvSpPr>
        <xdr:cNvPr id="210" name="テキスト ボックス 209"/>
        <xdr:cNvSpPr txBox="1"/>
      </xdr:nvSpPr>
      <xdr:spPr>
        <a:xfrm>
          <a:off x="2717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99060</xdr:rowOff>
    </xdr:from>
    <xdr:to>
      <xdr:col>11</xdr:col>
      <xdr:colOff>60325</xdr:colOff>
      <xdr:row>57</xdr:row>
      <xdr:rowOff>29210</xdr:rowOff>
    </xdr:to>
    <xdr:sp macro="" textlink="">
      <xdr:nvSpPr>
        <xdr:cNvPr id="211" name="楕円 210"/>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212" name="テキスト ボックス 211"/>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3" name="楕円 212"/>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4" name="テキスト ボックス 213"/>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その他に係る経常収支比率は、対前年度比で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ポイント上昇するとともに、類似団体平均を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ポイント、埼玉県平均を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要因としては、公共施設等の維持補修費が増加したたためである。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合併により公共施設が多く、その維持には多額の経費を要するため、公共施設の再整備等により、経費の削減に努める。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6" name="直線コネクタ 245"/>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7" name="その他最小値テキスト"/>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48" name="直線コネクタ 247"/>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49" name="その他最大値テキスト"/>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0" name="直線コネクタ 249"/>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69850</xdr:rowOff>
    </xdr:from>
    <xdr:to>
      <xdr:col>82</xdr:col>
      <xdr:colOff>107950</xdr:colOff>
      <xdr:row>59</xdr:row>
      <xdr:rowOff>112713</xdr:rowOff>
    </xdr:to>
    <xdr:cxnSp macro="">
      <xdr:nvCxnSpPr>
        <xdr:cNvPr id="251" name="直線コネクタ 250"/>
        <xdr:cNvCxnSpPr/>
      </xdr:nvCxnSpPr>
      <xdr:spPr>
        <a:xfrm>
          <a:off x="15671800" y="10185400"/>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164165</xdr:rowOff>
    </xdr:from>
    <xdr:ext cx="762000" cy="259045"/>
    <xdr:sp macro="" textlink="">
      <xdr:nvSpPr>
        <xdr:cNvPr id="252" name="その他平均値テキスト"/>
        <xdr:cNvSpPr txBox="1"/>
      </xdr:nvSpPr>
      <xdr:spPr>
        <a:xfrm>
          <a:off x="16598900" y="9765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3" name="フローチャート: 判断 252"/>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55563</xdr:rowOff>
    </xdr:from>
    <xdr:to>
      <xdr:col>78</xdr:col>
      <xdr:colOff>69850</xdr:colOff>
      <xdr:row>59</xdr:row>
      <xdr:rowOff>69850</xdr:rowOff>
    </xdr:to>
    <xdr:cxnSp macro="">
      <xdr:nvCxnSpPr>
        <xdr:cNvPr id="254" name="直線コネクタ 253"/>
        <xdr:cNvCxnSpPr/>
      </xdr:nvCxnSpPr>
      <xdr:spPr>
        <a:xfrm>
          <a:off x="14782800" y="101711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5" name="フローチャート: 判断 254"/>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73677</xdr:rowOff>
    </xdr:from>
    <xdr:ext cx="736600" cy="259045"/>
    <xdr:sp macro="" textlink="">
      <xdr:nvSpPr>
        <xdr:cNvPr id="256" name="テキスト ボックス 255"/>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155575</xdr:rowOff>
    </xdr:from>
    <xdr:to>
      <xdr:col>73</xdr:col>
      <xdr:colOff>180975</xdr:colOff>
      <xdr:row>59</xdr:row>
      <xdr:rowOff>55563</xdr:rowOff>
    </xdr:to>
    <xdr:cxnSp macro="">
      <xdr:nvCxnSpPr>
        <xdr:cNvPr id="257" name="直線コネクタ 256"/>
        <xdr:cNvCxnSpPr/>
      </xdr:nvCxnSpPr>
      <xdr:spPr>
        <a:xfrm>
          <a:off x="13893800" y="9928225"/>
          <a:ext cx="889000" cy="24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9" name="テキスト ボックス 258"/>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155575</xdr:rowOff>
    </xdr:from>
    <xdr:to>
      <xdr:col>69</xdr:col>
      <xdr:colOff>92075</xdr:colOff>
      <xdr:row>58</xdr:row>
      <xdr:rowOff>26988</xdr:rowOff>
    </xdr:to>
    <xdr:cxnSp macro="">
      <xdr:nvCxnSpPr>
        <xdr:cNvPr id="260" name="直線コネクタ 259"/>
        <xdr:cNvCxnSpPr/>
      </xdr:nvCxnSpPr>
      <xdr:spPr>
        <a:xfrm flipV="1">
          <a:off x="13004800" y="992822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1" name="フローチャート: 判断 260"/>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5415</xdr:rowOff>
    </xdr:from>
    <xdr:ext cx="762000" cy="259045"/>
    <xdr:sp macro="" textlink="">
      <xdr:nvSpPr>
        <xdr:cNvPr id="262" name="テキスト ボックス 261"/>
        <xdr:cNvSpPr txBox="1"/>
      </xdr:nvSpPr>
      <xdr:spPr>
        <a:xfrm>
          <a:off x="13512800" y="1012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3" name="フローチャート: 判断 262"/>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4" name="テキスト ボックス 263"/>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61913</xdr:rowOff>
    </xdr:from>
    <xdr:to>
      <xdr:col>82</xdr:col>
      <xdr:colOff>158750</xdr:colOff>
      <xdr:row>59</xdr:row>
      <xdr:rowOff>163513</xdr:rowOff>
    </xdr:to>
    <xdr:sp macro="" textlink="">
      <xdr:nvSpPr>
        <xdr:cNvPr id="270" name="楕円 269"/>
        <xdr:cNvSpPr/>
      </xdr:nvSpPr>
      <xdr:spPr>
        <a:xfrm>
          <a:off x="16459200" y="101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33990</xdr:rowOff>
    </xdr:from>
    <xdr:ext cx="762000" cy="259045"/>
    <xdr:sp macro="" textlink="">
      <xdr:nvSpPr>
        <xdr:cNvPr id="271" name="その他該当値テキスト"/>
        <xdr:cNvSpPr txBox="1"/>
      </xdr:nvSpPr>
      <xdr:spPr>
        <a:xfrm>
          <a:off x="16598900" y="1014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72" name="楕円 271"/>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73" name="テキスト ボックス 272"/>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4763</xdr:rowOff>
    </xdr:from>
    <xdr:to>
      <xdr:col>74</xdr:col>
      <xdr:colOff>31750</xdr:colOff>
      <xdr:row>59</xdr:row>
      <xdr:rowOff>106363</xdr:rowOff>
    </xdr:to>
    <xdr:sp macro="" textlink="">
      <xdr:nvSpPr>
        <xdr:cNvPr id="274" name="楕円 273"/>
        <xdr:cNvSpPr/>
      </xdr:nvSpPr>
      <xdr:spPr>
        <a:xfrm>
          <a:off x="14732000" y="101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91140</xdr:rowOff>
    </xdr:from>
    <xdr:ext cx="762000" cy="259045"/>
    <xdr:sp macro="" textlink="">
      <xdr:nvSpPr>
        <xdr:cNvPr id="275" name="テキスト ボックス 274"/>
        <xdr:cNvSpPr txBox="1"/>
      </xdr:nvSpPr>
      <xdr:spPr>
        <a:xfrm>
          <a:off x="14401800" y="1020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104775</xdr:rowOff>
    </xdr:from>
    <xdr:to>
      <xdr:col>69</xdr:col>
      <xdr:colOff>142875</xdr:colOff>
      <xdr:row>58</xdr:row>
      <xdr:rowOff>34925</xdr:rowOff>
    </xdr:to>
    <xdr:sp macro="" textlink="">
      <xdr:nvSpPr>
        <xdr:cNvPr id="276" name="楕円 275"/>
        <xdr:cNvSpPr/>
      </xdr:nvSpPr>
      <xdr:spPr>
        <a:xfrm>
          <a:off x="13843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45102</xdr:rowOff>
    </xdr:from>
    <xdr:ext cx="762000" cy="259045"/>
    <xdr:sp macro="" textlink="">
      <xdr:nvSpPr>
        <xdr:cNvPr id="277" name="テキスト ボックス 276"/>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147638</xdr:rowOff>
    </xdr:from>
    <xdr:to>
      <xdr:col>65</xdr:col>
      <xdr:colOff>53975</xdr:colOff>
      <xdr:row>58</xdr:row>
      <xdr:rowOff>77788</xdr:rowOff>
    </xdr:to>
    <xdr:sp macro="" textlink="">
      <xdr:nvSpPr>
        <xdr:cNvPr id="278" name="楕円 277"/>
        <xdr:cNvSpPr/>
      </xdr:nvSpPr>
      <xdr:spPr>
        <a:xfrm>
          <a:off x="12954000" y="992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87965</xdr:rowOff>
    </xdr:from>
    <xdr:ext cx="762000" cy="259045"/>
    <xdr:sp macro="" textlink="">
      <xdr:nvSpPr>
        <xdr:cNvPr id="279" name="テキスト ボックス 278"/>
        <xdr:cNvSpPr txBox="1"/>
      </xdr:nvSpPr>
      <xdr:spPr>
        <a:xfrm>
          <a:off x="12623800" y="96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補助費等に係る経常収支比率は、下水道事業会計負担金の減などにより、前年度比で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ポイント、埼玉県平均を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要因は、消防広域化により平成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年度に埼玉東部消防組合が設立され、消防職員人件費が補助費等（組合負担金）へ移行したためである。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7" name="直線コネクタ 306"/>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27940</xdr:rowOff>
    </xdr:from>
    <xdr:to>
      <xdr:col>82</xdr:col>
      <xdr:colOff>107950</xdr:colOff>
      <xdr:row>36</xdr:row>
      <xdr:rowOff>88900</xdr:rowOff>
    </xdr:to>
    <xdr:cxnSp macro="">
      <xdr:nvCxnSpPr>
        <xdr:cNvPr id="312" name="直線コネクタ 311"/>
        <xdr:cNvCxnSpPr/>
      </xdr:nvCxnSpPr>
      <xdr:spPr>
        <a:xfrm flipV="1">
          <a:off x="15671800" y="62001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3" name="補助費等平均値テキスト"/>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4" name="フローチャート: 判断 313"/>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88900</xdr:rowOff>
    </xdr:from>
    <xdr:to>
      <xdr:col>78</xdr:col>
      <xdr:colOff>69850</xdr:colOff>
      <xdr:row>37</xdr:row>
      <xdr:rowOff>16510</xdr:rowOff>
    </xdr:to>
    <xdr:cxnSp macro="">
      <xdr:nvCxnSpPr>
        <xdr:cNvPr id="315" name="直線コネクタ 314"/>
        <xdr:cNvCxnSpPr/>
      </xdr:nvCxnSpPr>
      <xdr:spPr>
        <a:xfrm flipV="1">
          <a:off x="14782800" y="62611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6" name="フローチャート: 判断 315"/>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17" name="テキスト ボックス 316"/>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16510</xdr:rowOff>
    </xdr:from>
    <xdr:to>
      <xdr:col>73</xdr:col>
      <xdr:colOff>180975</xdr:colOff>
      <xdr:row>37</xdr:row>
      <xdr:rowOff>24130</xdr:rowOff>
    </xdr:to>
    <xdr:cxnSp macro="">
      <xdr:nvCxnSpPr>
        <xdr:cNvPr id="318" name="直線コネクタ 317"/>
        <xdr:cNvCxnSpPr/>
      </xdr:nvCxnSpPr>
      <xdr:spPr>
        <a:xfrm flipV="1">
          <a:off x="13893800" y="6360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9" name="フローチャート: 判断 318"/>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0" name="テキスト ボックス 319"/>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39370</xdr:rowOff>
    </xdr:to>
    <xdr:cxnSp macro="">
      <xdr:nvCxnSpPr>
        <xdr:cNvPr id="321" name="直線コネクタ 320"/>
        <xdr:cNvCxnSpPr/>
      </xdr:nvCxnSpPr>
      <xdr:spPr>
        <a:xfrm flipV="1">
          <a:off x="13004800" y="636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2" name="フローチャート: 判断 321"/>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100347</xdr:rowOff>
    </xdr:from>
    <xdr:ext cx="762000" cy="259045"/>
    <xdr:sp macro="" textlink="">
      <xdr:nvSpPr>
        <xdr:cNvPr id="323" name="テキスト ボックス 322"/>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4" name="フローチャート: 判断 323"/>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115587</xdr:rowOff>
    </xdr:from>
    <xdr:ext cx="762000" cy="259045"/>
    <xdr:sp macro="" textlink="">
      <xdr:nvSpPr>
        <xdr:cNvPr id="325" name="テキスト ボックス 324"/>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148590</xdr:rowOff>
    </xdr:from>
    <xdr:to>
      <xdr:col>82</xdr:col>
      <xdr:colOff>158750</xdr:colOff>
      <xdr:row>36</xdr:row>
      <xdr:rowOff>78740</xdr:rowOff>
    </xdr:to>
    <xdr:sp macro="" textlink="">
      <xdr:nvSpPr>
        <xdr:cNvPr id="331" name="楕円 330"/>
        <xdr:cNvSpPr/>
      </xdr:nvSpPr>
      <xdr:spPr>
        <a:xfrm>
          <a:off x="16459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120667</xdr:rowOff>
    </xdr:from>
    <xdr:ext cx="762000" cy="259045"/>
    <xdr:sp macro="" textlink="">
      <xdr:nvSpPr>
        <xdr:cNvPr id="332" name="補助費等該当値テキスト"/>
        <xdr:cNvSpPr txBox="1"/>
      </xdr:nvSpPr>
      <xdr:spPr>
        <a:xfrm>
          <a:off x="16598900" y="61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38100</xdr:rowOff>
    </xdr:from>
    <xdr:to>
      <xdr:col>78</xdr:col>
      <xdr:colOff>120650</xdr:colOff>
      <xdr:row>36</xdr:row>
      <xdr:rowOff>139700</xdr:rowOff>
    </xdr:to>
    <xdr:sp macro="" textlink="">
      <xdr:nvSpPr>
        <xdr:cNvPr id="333" name="楕円 332"/>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34" name="テキスト ボックス 333"/>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137160</xdr:rowOff>
    </xdr:from>
    <xdr:to>
      <xdr:col>74</xdr:col>
      <xdr:colOff>31750</xdr:colOff>
      <xdr:row>37</xdr:row>
      <xdr:rowOff>67310</xdr:rowOff>
    </xdr:to>
    <xdr:sp macro="" textlink="">
      <xdr:nvSpPr>
        <xdr:cNvPr id="335" name="楕円 334"/>
        <xdr:cNvSpPr/>
      </xdr:nvSpPr>
      <xdr:spPr>
        <a:xfrm>
          <a:off x="14732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52087</xdr:rowOff>
    </xdr:from>
    <xdr:ext cx="762000" cy="259045"/>
    <xdr:sp macro="" textlink="">
      <xdr:nvSpPr>
        <xdr:cNvPr id="336" name="テキスト ボックス 335"/>
        <xdr:cNvSpPr txBox="1"/>
      </xdr:nvSpPr>
      <xdr:spPr>
        <a:xfrm>
          <a:off x="14401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7" name="楕円 336"/>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8" name="テキスト ボックス 33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160020</xdr:rowOff>
    </xdr:from>
    <xdr:to>
      <xdr:col>65</xdr:col>
      <xdr:colOff>53975</xdr:colOff>
      <xdr:row>37</xdr:row>
      <xdr:rowOff>90170</xdr:rowOff>
    </xdr:to>
    <xdr:sp macro="" textlink="">
      <xdr:nvSpPr>
        <xdr:cNvPr id="339" name="楕円 338"/>
        <xdr:cNvSpPr/>
      </xdr:nvSpPr>
      <xdr:spPr>
        <a:xfrm>
          <a:off x="12954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74947</xdr:rowOff>
    </xdr:from>
    <xdr:ext cx="762000" cy="259045"/>
    <xdr:sp macro="" textlink="">
      <xdr:nvSpPr>
        <xdr:cNvPr id="340" name="テキスト ボックス 339"/>
        <xdr:cNvSpPr txBox="1"/>
      </xdr:nvSpPr>
      <xdr:spPr>
        <a:xfrm>
          <a:off x="12623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公債費に係る経常収支比率は、前年度から</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ポイント減少するとともに、類似団体平均及び埼玉県平均をいずれも下回っている。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普通建設事業費の取捨選択により事業費を抑制することで、その財源となる市債の新規借入を抑制し、公債費負担の軽減に努める。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また、借入に当たっては、地方交付税措置のあるものを選択する。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8" name="直線コネクタ 367"/>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9"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0" name="直線コネクタ 369"/>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1"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2" name="直線コネクタ 371"/>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73661</xdr:rowOff>
    </xdr:to>
    <xdr:cxnSp macro="">
      <xdr:nvCxnSpPr>
        <xdr:cNvPr id="373" name="直線コネクタ 372"/>
        <xdr:cNvCxnSpPr/>
      </xdr:nvCxnSpPr>
      <xdr:spPr>
        <a:xfrm flipV="1">
          <a:off x="3987800" y="130886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21607</xdr:rowOff>
    </xdr:from>
    <xdr:ext cx="762000" cy="259045"/>
    <xdr:sp macro="" textlink="">
      <xdr:nvSpPr>
        <xdr:cNvPr id="374" name="公債費平均値テキスト"/>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5" name="フローチャート: 判断 374"/>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73661</xdr:rowOff>
    </xdr:from>
    <xdr:to>
      <xdr:col>19</xdr:col>
      <xdr:colOff>187325</xdr:colOff>
      <xdr:row>77</xdr:row>
      <xdr:rowOff>1270</xdr:rowOff>
    </xdr:to>
    <xdr:cxnSp macro="">
      <xdr:nvCxnSpPr>
        <xdr:cNvPr id="376" name="直線コネクタ 375"/>
        <xdr:cNvCxnSpPr/>
      </xdr:nvCxnSpPr>
      <xdr:spPr>
        <a:xfrm flipV="1">
          <a:off x="3098800" y="131038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7" name="フローチャート: 判断 376"/>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8" name="テキスト ボックス 377"/>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1270</xdr:rowOff>
    </xdr:to>
    <xdr:cxnSp macro="">
      <xdr:nvCxnSpPr>
        <xdr:cNvPr id="379" name="直線コネクタ 378"/>
        <xdr:cNvCxnSpPr/>
      </xdr:nvCxnSpPr>
      <xdr:spPr>
        <a:xfrm>
          <a:off x="2209800" y="1318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0" name="フローチャート: 判断 379"/>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1" name="テキスト ボックス 380"/>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39370</xdr:rowOff>
    </xdr:to>
    <xdr:cxnSp macro="">
      <xdr:nvCxnSpPr>
        <xdr:cNvPr id="382" name="直線コネクタ 381"/>
        <xdr:cNvCxnSpPr/>
      </xdr:nvCxnSpPr>
      <xdr:spPr>
        <a:xfrm flipV="1">
          <a:off x="1320800" y="13187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3" name="フローチャート: 判断 382"/>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84" name="テキスト ボックス 383"/>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5" name="フローチャート: 判断 384"/>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86" name="テキスト ボックス 385"/>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92" name="楕円 391"/>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93"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22861</xdr:rowOff>
    </xdr:from>
    <xdr:to>
      <xdr:col>20</xdr:col>
      <xdr:colOff>38100</xdr:colOff>
      <xdr:row>76</xdr:row>
      <xdr:rowOff>124461</xdr:rowOff>
    </xdr:to>
    <xdr:sp macro="" textlink="">
      <xdr:nvSpPr>
        <xdr:cNvPr id="394" name="楕円 393"/>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134637</xdr:rowOff>
    </xdr:from>
    <xdr:ext cx="736600" cy="259045"/>
    <xdr:sp macro="" textlink="">
      <xdr:nvSpPr>
        <xdr:cNvPr id="395" name="テキスト ボックス 394"/>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96" name="楕円 395"/>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97" name="テキスト ボックス 396"/>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98" name="楕円 397"/>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99" name="テキスト ボックス 398"/>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400" name="楕円 399"/>
        <xdr:cNvSpPr/>
      </xdr:nvSpPr>
      <xdr:spPr>
        <a:xfrm>
          <a:off x="1270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401" name="テキスト ボックス 40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公債費以外に係る経常収支比率は、対前年度で</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ポイント上昇し、埼玉県平均と同数値であるものの、類似団体平均を</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ポイント上回っている。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大きな要因は、会計年度任用職員制度の創設による人件費の増である。今後は、社会保障関係経費の増加に伴う扶助費の増、公共施設の維持管理経費の増加に伴う維持補修費の増などが見込まれるが、事務事業の見直しや内容の精査、公共施設の再整備等により、効率的な財政運営を目指す。</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7" name="直線コネクタ 426"/>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8"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9" name="直線コネクタ 428"/>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0"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1" name="直線コネクタ 430"/>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90424</xdr:rowOff>
    </xdr:to>
    <xdr:cxnSp macro="">
      <xdr:nvCxnSpPr>
        <xdr:cNvPr id="432" name="直線コネクタ 431"/>
        <xdr:cNvCxnSpPr/>
      </xdr:nvCxnSpPr>
      <xdr:spPr>
        <a:xfrm>
          <a:off x="15671800" y="1334008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12700</xdr:rowOff>
    </xdr:to>
    <xdr:cxnSp macro="">
      <xdr:nvCxnSpPr>
        <xdr:cNvPr id="435" name="直線コネクタ 434"/>
        <xdr:cNvCxnSpPr/>
      </xdr:nvCxnSpPr>
      <xdr:spPr>
        <a:xfrm flipV="1">
          <a:off x="14782800" y="1334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6" name="フローチャート: 判断 435"/>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9669</xdr:rowOff>
    </xdr:from>
    <xdr:ext cx="736600" cy="259045"/>
    <xdr:sp macro="" textlink="">
      <xdr:nvSpPr>
        <xdr:cNvPr id="437" name="テキスト ボックス 436"/>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78</xdr:row>
      <xdr:rowOff>12700</xdr:rowOff>
    </xdr:to>
    <xdr:cxnSp macro="">
      <xdr:nvCxnSpPr>
        <xdr:cNvPr id="438" name="直線コネクタ 437"/>
        <xdr:cNvCxnSpPr/>
      </xdr:nvCxnSpPr>
      <xdr:spPr>
        <a:xfrm>
          <a:off x="13893800" y="13271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9" name="フローチャート: 判断 438"/>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40" name="テキスト ボックス 439"/>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77</xdr:row>
      <xdr:rowOff>170435</xdr:rowOff>
    </xdr:to>
    <xdr:cxnSp macro="">
      <xdr:nvCxnSpPr>
        <xdr:cNvPr id="441" name="直線コネクタ 440"/>
        <xdr:cNvCxnSpPr/>
      </xdr:nvCxnSpPr>
      <xdr:spPr>
        <a:xfrm flipV="1">
          <a:off x="13004800" y="132715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2" name="フローチャート: 判断 441"/>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3" name="テキスト ボックス 442"/>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4" name="フローチャート: 判断 443"/>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5" name="テキスト ボックス 444"/>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39624</xdr:rowOff>
    </xdr:from>
    <xdr:to>
      <xdr:col>82</xdr:col>
      <xdr:colOff>158750</xdr:colOff>
      <xdr:row>78</xdr:row>
      <xdr:rowOff>141224</xdr:rowOff>
    </xdr:to>
    <xdr:sp macro="" textlink="">
      <xdr:nvSpPr>
        <xdr:cNvPr id="451" name="楕円 450"/>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11701</xdr:rowOff>
    </xdr:from>
    <xdr:ext cx="762000" cy="259045"/>
    <xdr:sp macro="" textlink="">
      <xdr:nvSpPr>
        <xdr:cNvPr id="452" name="公債費以外該当値テキスト"/>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3" name="楕円 452"/>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54" name="テキスト ボックス 453"/>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5" name="楕円 454"/>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56" name="テキスト ボックス 455"/>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7" name="楕円 456"/>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58" name="テキスト ボックス 457"/>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59" name="楕円 458"/>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60" name="テキスト ボックス 459"/>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29178</xdr:rowOff>
    </xdr:from>
    <xdr:to>
      <xdr:col>29</xdr:col>
      <xdr:colOff>127000</xdr:colOff>
      <xdr:row>17</xdr:row>
      <xdr:rowOff>72212</xdr:rowOff>
    </xdr:to>
    <xdr:cxnSp macro="">
      <xdr:nvCxnSpPr>
        <xdr:cNvPr id="50" name="直線コネクタ 49"/>
        <xdr:cNvCxnSpPr/>
      </xdr:nvCxnSpPr>
      <xdr:spPr bwMode="auto">
        <a:xfrm flipV="1">
          <a:off x="5003800" y="2991453"/>
          <a:ext cx="647700" cy="43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13955</xdr:rowOff>
    </xdr:from>
    <xdr:ext cx="762000" cy="259045"/>
    <xdr:sp macro="" textlink="">
      <xdr:nvSpPr>
        <xdr:cNvPr id="51" name="人口1人当たり決算額の推移平均値テキスト130"/>
        <xdr:cNvSpPr txBox="1"/>
      </xdr:nvSpPr>
      <xdr:spPr>
        <a:xfrm>
          <a:off x="5740400" y="2976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72212</xdr:rowOff>
    </xdr:from>
    <xdr:to>
      <xdr:col>26</xdr:col>
      <xdr:colOff>50800</xdr:colOff>
      <xdr:row>17</xdr:row>
      <xdr:rowOff>105493</xdr:rowOff>
    </xdr:to>
    <xdr:cxnSp macro="">
      <xdr:nvCxnSpPr>
        <xdr:cNvPr id="53" name="直線コネクタ 52"/>
        <xdr:cNvCxnSpPr/>
      </xdr:nvCxnSpPr>
      <xdr:spPr bwMode="auto">
        <a:xfrm flipV="1">
          <a:off x="4305300" y="3034487"/>
          <a:ext cx="698500" cy="33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125341</xdr:rowOff>
    </xdr:from>
    <xdr:ext cx="736600" cy="259045"/>
    <xdr:sp macro="" textlink="">
      <xdr:nvSpPr>
        <xdr:cNvPr id="55" name="テキスト ボックス 54"/>
        <xdr:cNvSpPr txBox="1"/>
      </xdr:nvSpPr>
      <xdr:spPr>
        <a:xfrm>
          <a:off x="4622800" y="274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104864</xdr:rowOff>
    </xdr:from>
    <xdr:to>
      <xdr:col>22</xdr:col>
      <xdr:colOff>114300</xdr:colOff>
      <xdr:row>17</xdr:row>
      <xdr:rowOff>105493</xdr:rowOff>
    </xdr:to>
    <xdr:cxnSp macro="">
      <xdr:nvCxnSpPr>
        <xdr:cNvPr id="56" name="直線コネクタ 55"/>
        <xdr:cNvCxnSpPr/>
      </xdr:nvCxnSpPr>
      <xdr:spPr bwMode="auto">
        <a:xfrm>
          <a:off x="3606800" y="3067139"/>
          <a:ext cx="698500" cy="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164717</xdr:rowOff>
    </xdr:from>
    <xdr:ext cx="762000" cy="259045"/>
    <xdr:sp macro="" textlink="">
      <xdr:nvSpPr>
        <xdr:cNvPr id="58" name="テキスト ボックス 57"/>
        <xdr:cNvSpPr txBox="1"/>
      </xdr:nvSpPr>
      <xdr:spPr>
        <a:xfrm>
          <a:off x="3924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104864</xdr:rowOff>
    </xdr:from>
    <xdr:to>
      <xdr:col>18</xdr:col>
      <xdr:colOff>177800</xdr:colOff>
      <xdr:row>17</xdr:row>
      <xdr:rowOff>113894</xdr:rowOff>
    </xdr:to>
    <xdr:cxnSp macro="">
      <xdr:nvCxnSpPr>
        <xdr:cNvPr id="59" name="直線コネクタ 58"/>
        <xdr:cNvCxnSpPr/>
      </xdr:nvCxnSpPr>
      <xdr:spPr bwMode="auto">
        <a:xfrm flipV="1">
          <a:off x="2908300" y="3067139"/>
          <a:ext cx="698500" cy="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142365</xdr:rowOff>
    </xdr:from>
    <xdr:ext cx="762000" cy="259045"/>
    <xdr:sp macro="" textlink="">
      <xdr:nvSpPr>
        <xdr:cNvPr id="61" name="テキスト ボックス 60"/>
        <xdr:cNvSpPr txBox="1"/>
      </xdr:nvSpPr>
      <xdr:spPr>
        <a:xfrm>
          <a:off x="32258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154449</xdr:rowOff>
    </xdr:from>
    <xdr:ext cx="762000" cy="259045"/>
    <xdr:sp macro="" textlink="">
      <xdr:nvSpPr>
        <xdr:cNvPr id="63" name="テキスト ボックス 62"/>
        <xdr:cNvSpPr txBox="1"/>
      </xdr:nvSpPr>
      <xdr:spPr>
        <a:xfrm>
          <a:off x="2527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149828</xdr:rowOff>
    </xdr:from>
    <xdr:to>
      <xdr:col>29</xdr:col>
      <xdr:colOff>177800</xdr:colOff>
      <xdr:row>17</xdr:row>
      <xdr:rowOff>79978</xdr:rowOff>
    </xdr:to>
    <xdr:sp macro="" textlink="">
      <xdr:nvSpPr>
        <xdr:cNvPr id="69" name="楕円 68"/>
        <xdr:cNvSpPr/>
      </xdr:nvSpPr>
      <xdr:spPr bwMode="auto">
        <a:xfrm>
          <a:off x="5600700" y="2940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166355</xdr:rowOff>
    </xdr:from>
    <xdr:ext cx="762000" cy="259045"/>
    <xdr:sp macro="" textlink="">
      <xdr:nvSpPr>
        <xdr:cNvPr id="70" name="人口1人当たり決算額の推移該当値テキスト130"/>
        <xdr:cNvSpPr txBox="1"/>
      </xdr:nvSpPr>
      <xdr:spPr>
        <a:xfrm>
          <a:off x="5740400" y="278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21412</xdr:rowOff>
    </xdr:from>
    <xdr:to>
      <xdr:col>26</xdr:col>
      <xdr:colOff>101600</xdr:colOff>
      <xdr:row>17</xdr:row>
      <xdr:rowOff>123012</xdr:rowOff>
    </xdr:to>
    <xdr:sp macro="" textlink="">
      <xdr:nvSpPr>
        <xdr:cNvPr id="71" name="楕円 70"/>
        <xdr:cNvSpPr/>
      </xdr:nvSpPr>
      <xdr:spPr bwMode="auto">
        <a:xfrm>
          <a:off x="4953000" y="2983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107789</xdr:rowOff>
    </xdr:from>
    <xdr:ext cx="736600" cy="259045"/>
    <xdr:sp macro="" textlink="">
      <xdr:nvSpPr>
        <xdr:cNvPr id="72" name="テキスト ボックス 71"/>
        <xdr:cNvSpPr txBox="1"/>
      </xdr:nvSpPr>
      <xdr:spPr>
        <a:xfrm>
          <a:off x="4622800" y="3070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54693</xdr:rowOff>
    </xdr:from>
    <xdr:to>
      <xdr:col>22</xdr:col>
      <xdr:colOff>165100</xdr:colOff>
      <xdr:row>17</xdr:row>
      <xdr:rowOff>156293</xdr:rowOff>
    </xdr:to>
    <xdr:sp macro="" textlink="">
      <xdr:nvSpPr>
        <xdr:cNvPr id="73" name="楕円 72"/>
        <xdr:cNvSpPr/>
      </xdr:nvSpPr>
      <xdr:spPr bwMode="auto">
        <a:xfrm>
          <a:off x="4254500" y="3016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141070</xdr:rowOff>
    </xdr:from>
    <xdr:ext cx="762000" cy="259045"/>
    <xdr:sp macro="" textlink="">
      <xdr:nvSpPr>
        <xdr:cNvPr id="74" name="テキスト ボックス 73"/>
        <xdr:cNvSpPr txBox="1"/>
      </xdr:nvSpPr>
      <xdr:spPr>
        <a:xfrm>
          <a:off x="3924300" y="310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54064</xdr:rowOff>
    </xdr:from>
    <xdr:to>
      <xdr:col>19</xdr:col>
      <xdr:colOff>38100</xdr:colOff>
      <xdr:row>17</xdr:row>
      <xdr:rowOff>155664</xdr:rowOff>
    </xdr:to>
    <xdr:sp macro="" textlink="">
      <xdr:nvSpPr>
        <xdr:cNvPr id="75" name="楕円 74"/>
        <xdr:cNvSpPr/>
      </xdr:nvSpPr>
      <xdr:spPr bwMode="auto">
        <a:xfrm>
          <a:off x="3556000" y="3016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165841</xdr:rowOff>
    </xdr:from>
    <xdr:ext cx="762000" cy="259045"/>
    <xdr:sp macro="" textlink="">
      <xdr:nvSpPr>
        <xdr:cNvPr id="76" name="テキスト ボックス 75"/>
        <xdr:cNvSpPr txBox="1"/>
      </xdr:nvSpPr>
      <xdr:spPr>
        <a:xfrm>
          <a:off x="3225800" y="278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63094</xdr:rowOff>
    </xdr:from>
    <xdr:to>
      <xdr:col>15</xdr:col>
      <xdr:colOff>101600</xdr:colOff>
      <xdr:row>17</xdr:row>
      <xdr:rowOff>164694</xdr:rowOff>
    </xdr:to>
    <xdr:sp macro="" textlink="">
      <xdr:nvSpPr>
        <xdr:cNvPr id="77" name="楕円 76"/>
        <xdr:cNvSpPr/>
      </xdr:nvSpPr>
      <xdr:spPr bwMode="auto">
        <a:xfrm>
          <a:off x="2857500" y="3025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149471</xdr:rowOff>
    </xdr:from>
    <xdr:ext cx="762000" cy="259045"/>
    <xdr:sp macro="" textlink="">
      <xdr:nvSpPr>
        <xdr:cNvPr id="78" name="テキスト ボックス 77"/>
        <xdr:cNvSpPr txBox="1"/>
      </xdr:nvSpPr>
      <xdr:spPr>
        <a:xfrm>
          <a:off x="2527300" y="311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149677</xdr:rowOff>
    </xdr:from>
    <xdr:to>
      <xdr:col>29</xdr:col>
      <xdr:colOff>127000</xdr:colOff>
      <xdr:row>37</xdr:row>
      <xdr:rowOff>1087</xdr:rowOff>
    </xdr:to>
    <xdr:cxnSp macro="">
      <xdr:nvCxnSpPr>
        <xdr:cNvPr id="110" name="直線コネクタ 109"/>
        <xdr:cNvCxnSpPr/>
      </xdr:nvCxnSpPr>
      <xdr:spPr bwMode="auto">
        <a:xfrm flipV="1">
          <a:off x="5003800" y="7102927"/>
          <a:ext cx="647700" cy="2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205427</xdr:rowOff>
    </xdr:from>
    <xdr:ext cx="762000" cy="259045"/>
    <xdr:sp macro="" textlink="">
      <xdr:nvSpPr>
        <xdr:cNvPr id="111" name="人口1人当たり決算額の推移平均値テキスト445"/>
        <xdr:cNvSpPr txBox="1"/>
      </xdr:nvSpPr>
      <xdr:spPr>
        <a:xfrm>
          <a:off x="5740400" y="681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92435</xdr:rowOff>
    </xdr:from>
    <xdr:to>
      <xdr:col>26</xdr:col>
      <xdr:colOff>50800</xdr:colOff>
      <xdr:row>37</xdr:row>
      <xdr:rowOff>1087</xdr:rowOff>
    </xdr:to>
    <xdr:cxnSp macro="">
      <xdr:nvCxnSpPr>
        <xdr:cNvPr id="113" name="直線コネクタ 112"/>
        <xdr:cNvCxnSpPr/>
      </xdr:nvCxnSpPr>
      <xdr:spPr bwMode="auto">
        <a:xfrm>
          <a:off x="4305300" y="7045685"/>
          <a:ext cx="698500" cy="80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139743</xdr:rowOff>
    </xdr:from>
    <xdr:ext cx="736600" cy="259045"/>
    <xdr:sp macro="" textlink="">
      <xdr:nvSpPr>
        <xdr:cNvPr id="115" name="テキスト ボックス 114"/>
        <xdr:cNvSpPr txBox="1"/>
      </xdr:nvSpPr>
      <xdr:spPr>
        <a:xfrm>
          <a:off x="4622800" y="675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55494</xdr:rowOff>
    </xdr:from>
    <xdr:to>
      <xdr:col>22</xdr:col>
      <xdr:colOff>114300</xdr:colOff>
      <xdr:row>36</xdr:row>
      <xdr:rowOff>92435</xdr:rowOff>
    </xdr:to>
    <xdr:cxnSp macro="">
      <xdr:nvCxnSpPr>
        <xdr:cNvPr id="116" name="直線コネクタ 115"/>
        <xdr:cNvCxnSpPr/>
      </xdr:nvCxnSpPr>
      <xdr:spPr bwMode="auto">
        <a:xfrm>
          <a:off x="3606800" y="7008744"/>
          <a:ext cx="698500" cy="36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151330</xdr:rowOff>
    </xdr:from>
    <xdr:ext cx="762000" cy="259045"/>
    <xdr:sp macro="" textlink="">
      <xdr:nvSpPr>
        <xdr:cNvPr id="118" name="テキスト ボックス 117"/>
        <xdr:cNvSpPr txBox="1"/>
      </xdr:nvSpPr>
      <xdr:spPr>
        <a:xfrm>
          <a:off x="3924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12791</xdr:rowOff>
    </xdr:from>
    <xdr:to>
      <xdr:col>18</xdr:col>
      <xdr:colOff>177800</xdr:colOff>
      <xdr:row>36</xdr:row>
      <xdr:rowOff>55494</xdr:rowOff>
    </xdr:to>
    <xdr:cxnSp macro="">
      <xdr:nvCxnSpPr>
        <xdr:cNvPr id="119" name="直線コネクタ 118"/>
        <xdr:cNvCxnSpPr/>
      </xdr:nvCxnSpPr>
      <xdr:spPr bwMode="auto">
        <a:xfrm>
          <a:off x="2908300" y="6966041"/>
          <a:ext cx="698500" cy="42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119280</xdr:rowOff>
    </xdr:from>
    <xdr:ext cx="762000" cy="259045"/>
    <xdr:sp macro="" textlink="">
      <xdr:nvSpPr>
        <xdr:cNvPr id="121" name="テキスト ボックス 120"/>
        <xdr:cNvSpPr txBox="1"/>
      </xdr:nvSpPr>
      <xdr:spPr>
        <a:xfrm>
          <a:off x="32258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88008</xdr:rowOff>
    </xdr:from>
    <xdr:ext cx="762000" cy="259045"/>
    <xdr:sp macro="" textlink="">
      <xdr:nvSpPr>
        <xdr:cNvPr id="123" name="テキスト ボックス 122"/>
        <xdr:cNvSpPr txBox="1"/>
      </xdr:nvSpPr>
      <xdr:spPr>
        <a:xfrm>
          <a:off x="2527300" y="704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98877</xdr:rowOff>
    </xdr:from>
    <xdr:to>
      <xdr:col>29</xdr:col>
      <xdr:colOff>177800</xdr:colOff>
      <xdr:row>37</xdr:row>
      <xdr:rowOff>29027</xdr:rowOff>
    </xdr:to>
    <xdr:sp macro="" textlink="">
      <xdr:nvSpPr>
        <xdr:cNvPr id="129" name="楕円 128"/>
        <xdr:cNvSpPr/>
      </xdr:nvSpPr>
      <xdr:spPr bwMode="auto">
        <a:xfrm>
          <a:off x="5600700" y="7052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70954</xdr:rowOff>
    </xdr:from>
    <xdr:ext cx="762000" cy="259045"/>
    <xdr:sp macro="" textlink="">
      <xdr:nvSpPr>
        <xdr:cNvPr id="130" name="人口1人当たり決算額の推移該当値テキスト445"/>
        <xdr:cNvSpPr txBox="1"/>
      </xdr:nvSpPr>
      <xdr:spPr>
        <a:xfrm>
          <a:off x="5740400" y="702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121737</xdr:rowOff>
    </xdr:from>
    <xdr:to>
      <xdr:col>26</xdr:col>
      <xdr:colOff>101600</xdr:colOff>
      <xdr:row>37</xdr:row>
      <xdr:rowOff>51887</xdr:rowOff>
    </xdr:to>
    <xdr:sp macro="" textlink="">
      <xdr:nvSpPr>
        <xdr:cNvPr id="131" name="楕円 130"/>
        <xdr:cNvSpPr/>
      </xdr:nvSpPr>
      <xdr:spPr bwMode="auto">
        <a:xfrm>
          <a:off x="4953000" y="7074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36664</xdr:rowOff>
    </xdr:from>
    <xdr:ext cx="736600" cy="259045"/>
    <xdr:sp macro="" textlink="">
      <xdr:nvSpPr>
        <xdr:cNvPr id="132" name="テキスト ボックス 131"/>
        <xdr:cNvSpPr txBox="1"/>
      </xdr:nvSpPr>
      <xdr:spPr>
        <a:xfrm>
          <a:off x="4622800" y="716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41635</xdr:rowOff>
    </xdr:from>
    <xdr:to>
      <xdr:col>22</xdr:col>
      <xdr:colOff>165100</xdr:colOff>
      <xdr:row>36</xdr:row>
      <xdr:rowOff>143235</xdr:rowOff>
    </xdr:to>
    <xdr:sp macro="" textlink="">
      <xdr:nvSpPr>
        <xdr:cNvPr id="133" name="楕円 132"/>
        <xdr:cNvSpPr/>
      </xdr:nvSpPr>
      <xdr:spPr bwMode="auto">
        <a:xfrm>
          <a:off x="4254500" y="6994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153412</xdr:rowOff>
    </xdr:from>
    <xdr:ext cx="762000" cy="259045"/>
    <xdr:sp macro="" textlink="">
      <xdr:nvSpPr>
        <xdr:cNvPr id="134" name="テキスト ボックス 133"/>
        <xdr:cNvSpPr txBox="1"/>
      </xdr:nvSpPr>
      <xdr:spPr>
        <a:xfrm>
          <a:off x="3924300" y="67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4694</xdr:rowOff>
    </xdr:from>
    <xdr:to>
      <xdr:col>19</xdr:col>
      <xdr:colOff>38100</xdr:colOff>
      <xdr:row>36</xdr:row>
      <xdr:rowOff>106294</xdr:rowOff>
    </xdr:to>
    <xdr:sp macro="" textlink="">
      <xdr:nvSpPr>
        <xdr:cNvPr id="135" name="楕円 134"/>
        <xdr:cNvSpPr/>
      </xdr:nvSpPr>
      <xdr:spPr bwMode="auto">
        <a:xfrm>
          <a:off x="3556000" y="6957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116471</xdr:rowOff>
    </xdr:from>
    <xdr:ext cx="762000" cy="259045"/>
    <xdr:sp macro="" textlink="">
      <xdr:nvSpPr>
        <xdr:cNvPr id="136" name="テキスト ボックス 135"/>
        <xdr:cNvSpPr txBox="1"/>
      </xdr:nvSpPr>
      <xdr:spPr>
        <a:xfrm>
          <a:off x="3225800" y="67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304891</xdr:rowOff>
    </xdr:from>
    <xdr:to>
      <xdr:col>15</xdr:col>
      <xdr:colOff>101600</xdr:colOff>
      <xdr:row>36</xdr:row>
      <xdr:rowOff>63591</xdr:rowOff>
    </xdr:to>
    <xdr:sp macro="" textlink="">
      <xdr:nvSpPr>
        <xdr:cNvPr id="137" name="楕円 136"/>
        <xdr:cNvSpPr/>
      </xdr:nvSpPr>
      <xdr:spPr bwMode="auto">
        <a:xfrm>
          <a:off x="2857500" y="6915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73768</xdr:rowOff>
    </xdr:from>
    <xdr:ext cx="762000" cy="259045"/>
    <xdr:sp macro="" textlink="">
      <xdr:nvSpPr>
        <xdr:cNvPr id="138" name="テキスト ボックス 137"/>
        <xdr:cNvSpPr txBox="1"/>
      </xdr:nvSpPr>
      <xdr:spPr>
        <a:xfrm>
          <a:off x="2527300" y="668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112,792
110,336
133.30
57,858,281
52,358,715
4,644,224
25,204,103
32,924,423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117363</xdr:rowOff>
    </xdr:from>
    <xdr:to>
      <xdr:col>24</xdr:col>
      <xdr:colOff>63500</xdr:colOff>
      <xdr:row>37</xdr:row>
      <xdr:rowOff>138263</xdr:rowOff>
    </xdr:to>
    <xdr:cxnSp macro="">
      <xdr:nvCxnSpPr>
        <xdr:cNvPr id="63" name="直線コネクタ 62"/>
        <xdr:cNvCxnSpPr/>
      </xdr:nvCxnSpPr>
      <xdr:spPr>
        <a:xfrm flipV="1">
          <a:off x="3797300" y="6118113"/>
          <a:ext cx="838200" cy="36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165824</xdr:rowOff>
    </xdr:from>
    <xdr:ext cx="534377" cy="259045"/>
    <xdr:sp macro="" textlink="">
      <xdr:nvSpPr>
        <xdr:cNvPr id="64" name="人件費平均値テキスト"/>
        <xdr:cNvSpPr txBox="1"/>
      </xdr:nvSpPr>
      <xdr:spPr>
        <a:xfrm>
          <a:off x="4686300" y="5823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138263</xdr:rowOff>
    </xdr:from>
    <xdr:to>
      <xdr:col>19</xdr:col>
      <xdr:colOff>177800</xdr:colOff>
      <xdr:row>37</xdr:row>
      <xdr:rowOff>139504</xdr:rowOff>
    </xdr:to>
    <xdr:cxnSp macro="">
      <xdr:nvCxnSpPr>
        <xdr:cNvPr id="66" name="直線コネクタ 65"/>
        <xdr:cNvCxnSpPr/>
      </xdr:nvCxnSpPr>
      <xdr:spPr>
        <a:xfrm flipV="1">
          <a:off x="2908300" y="6481913"/>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136063</xdr:rowOff>
    </xdr:from>
    <xdr:ext cx="534377" cy="259045"/>
    <xdr:sp macro="" textlink="">
      <xdr:nvSpPr>
        <xdr:cNvPr id="68" name="テキスト ボックス 67"/>
        <xdr:cNvSpPr txBox="1"/>
      </xdr:nvSpPr>
      <xdr:spPr>
        <a:xfrm>
          <a:off x="3530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127192</xdr:rowOff>
    </xdr:from>
    <xdr:to>
      <xdr:col>15</xdr:col>
      <xdr:colOff>50800</xdr:colOff>
      <xdr:row>37</xdr:row>
      <xdr:rowOff>139504</xdr:rowOff>
    </xdr:to>
    <xdr:cxnSp macro="">
      <xdr:nvCxnSpPr>
        <xdr:cNvPr id="69" name="直線コネクタ 68"/>
        <xdr:cNvCxnSpPr/>
      </xdr:nvCxnSpPr>
      <xdr:spPr>
        <a:xfrm>
          <a:off x="2019300" y="6470842"/>
          <a:ext cx="889000" cy="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156768</xdr:rowOff>
    </xdr:from>
    <xdr:ext cx="534377" cy="259045"/>
    <xdr:sp macro="" textlink="">
      <xdr:nvSpPr>
        <xdr:cNvPr id="71" name="テキスト ボックス 70"/>
        <xdr:cNvSpPr txBox="1"/>
      </xdr:nvSpPr>
      <xdr:spPr>
        <a:xfrm>
          <a:off x="2641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93588</xdr:rowOff>
    </xdr:from>
    <xdr:to>
      <xdr:col>10</xdr:col>
      <xdr:colOff>114300</xdr:colOff>
      <xdr:row>37</xdr:row>
      <xdr:rowOff>127192</xdr:rowOff>
    </xdr:to>
    <xdr:cxnSp macro="">
      <xdr:nvCxnSpPr>
        <xdr:cNvPr id="72" name="直線コネクタ 71"/>
        <xdr:cNvCxnSpPr/>
      </xdr:nvCxnSpPr>
      <xdr:spPr>
        <a:xfrm>
          <a:off x="1130300" y="6437238"/>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153665</xdr:rowOff>
    </xdr:from>
    <xdr:ext cx="534377" cy="259045"/>
    <xdr:sp macro="" textlink="">
      <xdr:nvSpPr>
        <xdr:cNvPr id="74" name="テキスト ボックス 73"/>
        <xdr:cNvSpPr txBox="1"/>
      </xdr:nvSpPr>
      <xdr:spPr>
        <a:xfrm>
          <a:off x="1752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167153</xdr:rowOff>
    </xdr:from>
    <xdr:ext cx="534377" cy="259045"/>
    <xdr:sp macro="" textlink="">
      <xdr:nvSpPr>
        <xdr:cNvPr id="76" name="テキスト ボックス 75"/>
        <xdr:cNvSpPr txBox="1"/>
      </xdr:nvSpPr>
      <xdr:spPr>
        <a:xfrm>
          <a:off x="863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66563</xdr:rowOff>
    </xdr:from>
    <xdr:to>
      <xdr:col>24</xdr:col>
      <xdr:colOff>114300</xdr:colOff>
      <xdr:row>35</xdr:row>
      <xdr:rowOff>168163</xdr:rowOff>
    </xdr:to>
    <xdr:sp macro="" textlink="">
      <xdr:nvSpPr>
        <xdr:cNvPr id="82" name="楕円 81"/>
        <xdr:cNvSpPr/>
      </xdr:nvSpPr>
      <xdr:spPr>
        <a:xfrm>
          <a:off x="4584700" y="606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44990</xdr:rowOff>
    </xdr:from>
    <xdr:ext cx="534377" cy="259045"/>
    <xdr:sp macro="" textlink="">
      <xdr:nvSpPr>
        <xdr:cNvPr id="83" name="人件費該当値テキスト"/>
        <xdr:cNvSpPr txBox="1"/>
      </xdr:nvSpPr>
      <xdr:spPr>
        <a:xfrm>
          <a:off x="4686300" y="604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87463</xdr:rowOff>
    </xdr:from>
    <xdr:to>
      <xdr:col>20</xdr:col>
      <xdr:colOff>38100</xdr:colOff>
      <xdr:row>38</xdr:row>
      <xdr:rowOff>17613</xdr:rowOff>
    </xdr:to>
    <xdr:sp macro="" textlink="">
      <xdr:nvSpPr>
        <xdr:cNvPr id="84" name="楕円 83"/>
        <xdr:cNvSpPr/>
      </xdr:nvSpPr>
      <xdr:spPr>
        <a:xfrm>
          <a:off x="3746500" y="64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8740</xdr:rowOff>
    </xdr:from>
    <xdr:ext cx="534377" cy="259045"/>
    <xdr:sp macro="" textlink="">
      <xdr:nvSpPr>
        <xdr:cNvPr id="85" name="テキスト ボックス 84"/>
        <xdr:cNvSpPr txBox="1"/>
      </xdr:nvSpPr>
      <xdr:spPr>
        <a:xfrm>
          <a:off x="3530111" y="652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88704</xdr:rowOff>
    </xdr:from>
    <xdr:to>
      <xdr:col>15</xdr:col>
      <xdr:colOff>101600</xdr:colOff>
      <xdr:row>38</xdr:row>
      <xdr:rowOff>18854</xdr:rowOff>
    </xdr:to>
    <xdr:sp macro="" textlink="">
      <xdr:nvSpPr>
        <xdr:cNvPr id="86" name="楕円 85"/>
        <xdr:cNvSpPr/>
      </xdr:nvSpPr>
      <xdr:spPr>
        <a:xfrm>
          <a:off x="2857500" y="643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9981</xdr:rowOff>
    </xdr:from>
    <xdr:ext cx="534377" cy="259045"/>
    <xdr:sp macro="" textlink="">
      <xdr:nvSpPr>
        <xdr:cNvPr id="87" name="テキスト ボックス 86"/>
        <xdr:cNvSpPr txBox="1"/>
      </xdr:nvSpPr>
      <xdr:spPr>
        <a:xfrm>
          <a:off x="2641111" y="652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76392</xdr:rowOff>
    </xdr:from>
    <xdr:to>
      <xdr:col>10</xdr:col>
      <xdr:colOff>165100</xdr:colOff>
      <xdr:row>38</xdr:row>
      <xdr:rowOff>6542</xdr:rowOff>
    </xdr:to>
    <xdr:sp macro="" textlink="">
      <xdr:nvSpPr>
        <xdr:cNvPr id="88" name="楕円 87"/>
        <xdr:cNvSpPr/>
      </xdr:nvSpPr>
      <xdr:spPr>
        <a:xfrm>
          <a:off x="1968500" y="642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169119</xdr:rowOff>
    </xdr:from>
    <xdr:ext cx="534377" cy="259045"/>
    <xdr:sp macro="" textlink="">
      <xdr:nvSpPr>
        <xdr:cNvPr id="89" name="テキスト ボックス 88"/>
        <xdr:cNvSpPr txBox="1"/>
      </xdr:nvSpPr>
      <xdr:spPr>
        <a:xfrm>
          <a:off x="1752111" y="651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42788</xdr:rowOff>
    </xdr:from>
    <xdr:to>
      <xdr:col>6</xdr:col>
      <xdr:colOff>38100</xdr:colOff>
      <xdr:row>37</xdr:row>
      <xdr:rowOff>144388</xdr:rowOff>
    </xdr:to>
    <xdr:sp macro="" textlink="">
      <xdr:nvSpPr>
        <xdr:cNvPr id="90" name="楕円 89"/>
        <xdr:cNvSpPr/>
      </xdr:nvSpPr>
      <xdr:spPr>
        <a:xfrm>
          <a:off x="1079500" y="638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135515</xdr:rowOff>
    </xdr:from>
    <xdr:ext cx="534377" cy="259045"/>
    <xdr:sp macro="" textlink="">
      <xdr:nvSpPr>
        <xdr:cNvPr id="91" name="テキスト ボックス 90"/>
        <xdr:cNvSpPr txBox="1"/>
      </xdr:nvSpPr>
      <xdr:spPr>
        <a:xfrm>
          <a:off x="863111" y="647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110210</xdr:rowOff>
    </xdr:from>
    <xdr:to>
      <xdr:col>24</xdr:col>
      <xdr:colOff>63500</xdr:colOff>
      <xdr:row>56</xdr:row>
      <xdr:rowOff>47672</xdr:rowOff>
    </xdr:to>
    <xdr:cxnSp macro="">
      <xdr:nvCxnSpPr>
        <xdr:cNvPr id="123" name="直線コネクタ 122"/>
        <xdr:cNvCxnSpPr/>
      </xdr:nvCxnSpPr>
      <xdr:spPr>
        <a:xfrm flipV="1">
          <a:off x="3797300" y="9539960"/>
          <a:ext cx="838200" cy="10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89468</xdr:rowOff>
    </xdr:from>
    <xdr:ext cx="534377" cy="259045"/>
    <xdr:sp macro="" textlink="">
      <xdr:nvSpPr>
        <xdr:cNvPr id="124" name="物件費平均値テキスト"/>
        <xdr:cNvSpPr txBox="1"/>
      </xdr:nvSpPr>
      <xdr:spPr>
        <a:xfrm>
          <a:off x="4686300" y="9519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47672</xdr:rowOff>
    </xdr:from>
    <xdr:to>
      <xdr:col>19</xdr:col>
      <xdr:colOff>177800</xdr:colOff>
      <xdr:row>56</xdr:row>
      <xdr:rowOff>127584</xdr:rowOff>
    </xdr:to>
    <xdr:cxnSp macro="">
      <xdr:nvCxnSpPr>
        <xdr:cNvPr id="126" name="直線コネクタ 125"/>
        <xdr:cNvCxnSpPr/>
      </xdr:nvCxnSpPr>
      <xdr:spPr>
        <a:xfrm flipV="1">
          <a:off x="2908300" y="9648872"/>
          <a:ext cx="889000" cy="7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58437</xdr:rowOff>
    </xdr:from>
    <xdr:ext cx="534377" cy="259045"/>
    <xdr:sp macro="" textlink="">
      <xdr:nvSpPr>
        <xdr:cNvPr id="128" name="テキスト ボックス 127"/>
        <xdr:cNvSpPr txBox="1"/>
      </xdr:nvSpPr>
      <xdr:spPr>
        <a:xfrm>
          <a:off x="3530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125690</xdr:rowOff>
    </xdr:from>
    <xdr:to>
      <xdr:col>15</xdr:col>
      <xdr:colOff>50800</xdr:colOff>
      <xdr:row>56</xdr:row>
      <xdr:rowOff>127584</xdr:rowOff>
    </xdr:to>
    <xdr:cxnSp macro="">
      <xdr:nvCxnSpPr>
        <xdr:cNvPr id="129" name="直線コネクタ 128"/>
        <xdr:cNvCxnSpPr/>
      </xdr:nvCxnSpPr>
      <xdr:spPr>
        <a:xfrm>
          <a:off x="2019300" y="9726890"/>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154580</xdr:rowOff>
    </xdr:from>
    <xdr:ext cx="534377" cy="259045"/>
    <xdr:sp macro="" textlink="">
      <xdr:nvSpPr>
        <xdr:cNvPr id="131" name="テキスト ボックス 130"/>
        <xdr:cNvSpPr txBox="1"/>
      </xdr:nvSpPr>
      <xdr:spPr>
        <a:xfrm>
          <a:off x="2641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60474</xdr:rowOff>
    </xdr:from>
    <xdr:to>
      <xdr:col>10</xdr:col>
      <xdr:colOff>114300</xdr:colOff>
      <xdr:row>56</xdr:row>
      <xdr:rowOff>125690</xdr:rowOff>
    </xdr:to>
    <xdr:cxnSp macro="">
      <xdr:nvCxnSpPr>
        <xdr:cNvPr id="132" name="直線コネクタ 131"/>
        <xdr:cNvCxnSpPr/>
      </xdr:nvCxnSpPr>
      <xdr:spPr>
        <a:xfrm>
          <a:off x="1130300" y="9661674"/>
          <a:ext cx="889000" cy="6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10399</xdr:rowOff>
    </xdr:from>
    <xdr:ext cx="534377" cy="259045"/>
    <xdr:sp macro="" textlink="">
      <xdr:nvSpPr>
        <xdr:cNvPr id="134" name="テキスト ボックス 133"/>
        <xdr:cNvSpPr txBox="1"/>
      </xdr:nvSpPr>
      <xdr:spPr>
        <a:xfrm>
          <a:off x="1752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145672</xdr:rowOff>
    </xdr:from>
    <xdr:ext cx="534377" cy="259045"/>
    <xdr:sp macro="" textlink="">
      <xdr:nvSpPr>
        <xdr:cNvPr id="136" name="テキスト ボックス 135"/>
        <xdr:cNvSpPr txBox="1"/>
      </xdr:nvSpPr>
      <xdr:spPr>
        <a:xfrm>
          <a:off x="863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59410</xdr:rowOff>
    </xdr:from>
    <xdr:to>
      <xdr:col>24</xdr:col>
      <xdr:colOff>114300</xdr:colOff>
      <xdr:row>55</xdr:row>
      <xdr:rowOff>161010</xdr:rowOff>
    </xdr:to>
    <xdr:sp macro="" textlink="">
      <xdr:nvSpPr>
        <xdr:cNvPr id="142" name="楕円 141"/>
        <xdr:cNvSpPr/>
      </xdr:nvSpPr>
      <xdr:spPr>
        <a:xfrm>
          <a:off x="4584700" y="948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82287</xdr:rowOff>
    </xdr:from>
    <xdr:ext cx="534377" cy="259045"/>
    <xdr:sp macro="" textlink="">
      <xdr:nvSpPr>
        <xdr:cNvPr id="143" name="物件費該当値テキスト"/>
        <xdr:cNvSpPr txBox="1"/>
      </xdr:nvSpPr>
      <xdr:spPr>
        <a:xfrm>
          <a:off x="4686300" y="934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168322</xdr:rowOff>
    </xdr:from>
    <xdr:to>
      <xdr:col>20</xdr:col>
      <xdr:colOff>38100</xdr:colOff>
      <xdr:row>56</xdr:row>
      <xdr:rowOff>98472</xdr:rowOff>
    </xdr:to>
    <xdr:sp macro="" textlink="">
      <xdr:nvSpPr>
        <xdr:cNvPr id="144" name="楕円 143"/>
        <xdr:cNvSpPr/>
      </xdr:nvSpPr>
      <xdr:spPr>
        <a:xfrm>
          <a:off x="3746500" y="959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89599</xdr:rowOff>
    </xdr:from>
    <xdr:ext cx="534377" cy="259045"/>
    <xdr:sp macro="" textlink="">
      <xdr:nvSpPr>
        <xdr:cNvPr id="145" name="テキスト ボックス 144"/>
        <xdr:cNvSpPr txBox="1"/>
      </xdr:nvSpPr>
      <xdr:spPr>
        <a:xfrm>
          <a:off x="3530111" y="96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76784</xdr:rowOff>
    </xdr:from>
    <xdr:to>
      <xdr:col>15</xdr:col>
      <xdr:colOff>101600</xdr:colOff>
      <xdr:row>57</xdr:row>
      <xdr:rowOff>6934</xdr:rowOff>
    </xdr:to>
    <xdr:sp macro="" textlink="">
      <xdr:nvSpPr>
        <xdr:cNvPr id="146" name="楕円 145"/>
        <xdr:cNvSpPr/>
      </xdr:nvSpPr>
      <xdr:spPr>
        <a:xfrm>
          <a:off x="2857500" y="96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169511</xdr:rowOff>
    </xdr:from>
    <xdr:ext cx="534377" cy="259045"/>
    <xdr:sp macro="" textlink="">
      <xdr:nvSpPr>
        <xdr:cNvPr id="147" name="テキスト ボックス 146"/>
        <xdr:cNvSpPr txBox="1"/>
      </xdr:nvSpPr>
      <xdr:spPr>
        <a:xfrm>
          <a:off x="2641111" y="977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74890</xdr:rowOff>
    </xdr:from>
    <xdr:to>
      <xdr:col>10</xdr:col>
      <xdr:colOff>165100</xdr:colOff>
      <xdr:row>57</xdr:row>
      <xdr:rowOff>5040</xdr:rowOff>
    </xdr:to>
    <xdr:sp macro="" textlink="">
      <xdr:nvSpPr>
        <xdr:cNvPr id="148" name="楕円 147"/>
        <xdr:cNvSpPr/>
      </xdr:nvSpPr>
      <xdr:spPr>
        <a:xfrm>
          <a:off x="1968500" y="96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167617</xdr:rowOff>
    </xdr:from>
    <xdr:ext cx="534377" cy="259045"/>
    <xdr:sp macro="" textlink="">
      <xdr:nvSpPr>
        <xdr:cNvPr id="149" name="テキスト ボックス 148"/>
        <xdr:cNvSpPr txBox="1"/>
      </xdr:nvSpPr>
      <xdr:spPr>
        <a:xfrm>
          <a:off x="1752111" y="976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9674</xdr:rowOff>
    </xdr:from>
    <xdr:to>
      <xdr:col>6</xdr:col>
      <xdr:colOff>38100</xdr:colOff>
      <xdr:row>56</xdr:row>
      <xdr:rowOff>111274</xdr:rowOff>
    </xdr:to>
    <xdr:sp macro="" textlink="">
      <xdr:nvSpPr>
        <xdr:cNvPr id="150" name="楕円 149"/>
        <xdr:cNvSpPr/>
      </xdr:nvSpPr>
      <xdr:spPr>
        <a:xfrm>
          <a:off x="1079500" y="961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127801</xdr:rowOff>
    </xdr:from>
    <xdr:ext cx="534377" cy="259045"/>
    <xdr:sp macro="" textlink="">
      <xdr:nvSpPr>
        <xdr:cNvPr id="151" name="テキスト ボックス 150"/>
        <xdr:cNvSpPr txBox="1"/>
      </xdr:nvSpPr>
      <xdr:spPr>
        <a:xfrm>
          <a:off x="863111" y="93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27196</xdr:rowOff>
    </xdr:from>
    <xdr:to>
      <xdr:col>24</xdr:col>
      <xdr:colOff>63500</xdr:colOff>
      <xdr:row>73</xdr:row>
      <xdr:rowOff>12990</xdr:rowOff>
    </xdr:to>
    <xdr:cxnSp macro="">
      <xdr:nvCxnSpPr>
        <xdr:cNvPr id="182" name="直線コネクタ 181"/>
        <xdr:cNvCxnSpPr/>
      </xdr:nvCxnSpPr>
      <xdr:spPr>
        <a:xfrm flipV="1">
          <a:off x="3797300" y="12371596"/>
          <a:ext cx="838200" cy="15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29935</xdr:rowOff>
    </xdr:from>
    <xdr:ext cx="469744" cy="259045"/>
    <xdr:sp macro="" textlink="">
      <xdr:nvSpPr>
        <xdr:cNvPr id="183" name="維持補修費平均値テキスト"/>
        <xdr:cNvSpPr txBox="1"/>
      </xdr:nvSpPr>
      <xdr:spPr>
        <a:xfrm>
          <a:off x="4686300" y="1288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126801</xdr:rowOff>
    </xdr:from>
    <xdr:to>
      <xdr:col>19</xdr:col>
      <xdr:colOff>177800</xdr:colOff>
      <xdr:row>73</xdr:row>
      <xdr:rowOff>12990</xdr:rowOff>
    </xdr:to>
    <xdr:cxnSp macro="">
      <xdr:nvCxnSpPr>
        <xdr:cNvPr id="185" name="直線コネクタ 184"/>
        <xdr:cNvCxnSpPr/>
      </xdr:nvCxnSpPr>
      <xdr:spPr>
        <a:xfrm>
          <a:off x="2908300" y="12471201"/>
          <a:ext cx="889000" cy="5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154195</xdr:rowOff>
    </xdr:from>
    <xdr:ext cx="469744" cy="259045"/>
    <xdr:sp macro="" textlink="">
      <xdr:nvSpPr>
        <xdr:cNvPr id="187" name="テキスト ボックス 186"/>
        <xdr:cNvSpPr txBox="1"/>
      </xdr:nvSpPr>
      <xdr:spPr>
        <a:xfrm>
          <a:off x="3562428" y="130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126801</xdr:rowOff>
    </xdr:from>
    <xdr:to>
      <xdr:col>15</xdr:col>
      <xdr:colOff>50800</xdr:colOff>
      <xdr:row>74</xdr:row>
      <xdr:rowOff>84346</xdr:rowOff>
    </xdr:to>
    <xdr:cxnSp macro="">
      <xdr:nvCxnSpPr>
        <xdr:cNvPr id="188" name="直線コネクタ 187"/>
        <xdr:cNvCxnSpPr/>
      </xdr:nvCxnSpPr>
      <xdr:spPr>
        <a:xfrm flipV="1">
          <a:off x="2019300" y="12471201"/>
          <a:ext cx="889000" cy="30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132641</xdr:rowOff>
    </xdr:from>
    <xdr:ext cx="469744" cy="259045"/>
    <xdr:sp macro="" textlink="">
      <xdr:nvSpPr>
        <xdr:cNvPr id="190" name="テキスト ボックス 189"/>
        <xdr:cNvSpPr txBox="1"/>
      </xdr:nvSpPr>
      <xdr:spPr>
        <a:xfrm>
          <a:off x="2673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84346</xdr:rowOff>
    </xdr:from>
    <xdr:to>
      <xdr:col>10</xdr:col>
      <xdr:colOff>114300</xdr:colOff>
      <xdr:row>74</xdr:row>
      <xdr:rowOff>102798</xdr:rowOff>
    </xdr:to>
    <xdr:cxnSp macro="">
      <xdr:nvCxnSpPr>
        <xdr:cNvPr id="191" name="直線コネクタ 190"/>
        <xdr:cNvCxnSpPr/>
      </xdr:nvCxnSpPr>
      <xdr:spPr>
        <a:xfrm flipV="1">
          <a:off x="1130300" y="12771646"/>
          <a:ext cx="889000" cy="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148153</xdr:rowOff>
    </xdr:from>
    <xdr:ext cx="469744" cy="259045"/>
    <xdr:sp macro="" textlink="">
      <xdr:nvSpPr>
        <xdr:cNvPr id="193" name="テキスト ボックス 192"/>
        <xdr:cNvSpPr txBox="1"/>
      </xdr:nvSpPr>
      <xdr:spPr>
        <a:xfrm>
          <a:off x="1784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134438</xdr:rowOff>
    </xdr:from>
    <xdr:ext cx="469744" cy="259045"/>
    <xdr:sp macro="" textlink="">
      <xdr:nvSpPr>
        <xdr:cNvPr id="195" name="テキスト ボックス 194"/>
        <xdr:cNvSpPr txBox="1"/>
      </xdr:nvSpPr>
      <xdr:spPr>
        <a:xfrm>
          <a:off x="895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147846</xdr:rowOff>
    </xdr:from>
    <xdr:to>
      <xdr:col>24</xdr:col>
      <xdr:colOff>114300</xdr:colOff>
      <xdr:row>72</xdr:row>
      <xdr:rowOff>77996</xdr:rowOff>
    </xdr:to>
    <xdr:sp macro="" textlink="">
      <xdr:nvSpPr>
        <xdr:cNvPr id="201" name="楕円 200"/>
        <xdr:cNvSpPr/>
      </xdr:nvSpPr>
      <xdr:spPr>
        <a:xfrm>
          <a:off x="4584700" y="1232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170723</xdr:rowOff>
    </xdr:from>
    <xdr:ext cx="469744" cy="259045"/>
    <xdr:sp macro="" textlink="">
      <xdr:nvSpPr>
        <xdr:cNvPr id="202" name="維持補修費該当値テキスト"/>
        <xdr:cNvSpPr txBox="1"/>
      </xdr:nvSpPr>
      <xdr:spPr>
        <a:xfrm>
          <a:off x="4686300" y="1217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133640</xdr:rowOff>
    </xdr:from>
    <xdr:to>
      <xdr:col>20</xdr:col>
      <xdr:colOff>38100</xdr:colOff>
      <xdr:row>73</xdr:row>
      <xdr:rowOff>63790</xdr:rowOff>
    </xdr:to>
    <xdr:sp macro="" textlink="">
      <xdr:nvSpPr>
        <xdr:cNvPr id="203" name="楕円 202"/>
        <xdr:cNvSpPr/>
      </xdr:nvSpPr>
      <xdr:spPr>
        <a:xfrm>
          <a:off x="3746500" y="1247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80317</xdr:rowOff>
    </xdr:from>
    <xdr:ext cx="469744" cy="259045"/>
    <xdr:sp macro="" textlink="">
      <xdr:nvSpPr>
        <xdr:cNvPr id="204" name="テキスト ボックス 203"/>
        <xdr:cNvSpPr txBox="1"/>
      </xdr:nvSpPr>
      <xdr:spPr>
        <a:xfrm>
          <a:off x="3562428" y="122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76001</xdr:rowOff>
    </xdr:from>
    <xdr:to>
      <xdr:col>15</xdr:col>
      <xdr:colOff>101600</xdr:colOff>
      <xdr:row>73</xdr:row>
      <xdr:rowOff>6151</xdr:rowOff>
    </xdr:to>
    <xdr:sp macro="" textlink="">
      <xdr:nvSpPr>
        <xdr:cNvPr id="205" name="楕円 204"/>
        <xdr:cNvSpPr/>
      </xdr:nvSpPr>
      <xdr:spPr>
        <a:xfrm>
          <a:off x="2857500" y="1242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22678</xdr:rowOff>
    </xdr:from>
    <xdr:ext cx="469744" cy="259045"/>
    <xdr:sp macro="" textlink="">
      <xdr:nvSpPr>
        <xdr:cNvPr id="206" name="テキスト ボックス 205"/>
        <xdr:cNvSpPr txBox="1"/>
      </xdr:nvSpPr>
      <xdr:spPr>
        <a:xfrm>
          <a:off x="2673428" y="1219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33546</xdr:rowOff>
    </xdr:from>
    <xdr:to>
      <xdr:col>10</xdr:col>
      <xdr:colOff>165100</xdr:colOff>
      <xdr:row>74</xdr:row>
      <xdr:rowOff>135146</xdr:rowOff>
    </xdr:to>
    <xdr:sp macro="" textlink="">
      <xdr:nvSpPr>
        <xdr:cNvPr id="207" name="楕円 206"/>
        <xdr:cNvSpPr/>
      </xdr:nvSpPr>
      <xdr:spPr>
        <a:xfrm>
          <a:off x="1968500" y="127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151673</xdr:rowOff>
    </xdr:from>
    <xdr:ext cx="469744" cy="259045"/>
    <xdr:sp macro="" textlink="">
      <xdr:nvSpPr>
        <xdr:cNvPr id="208" name="テキスト ボックス 207"/>
        <xdr:cNvSpPr txBox="1"/>
      </xdr:nvSpPr>
      <xdr:spPr>
        <a:xfrm>
          <a:off x="1784428" y="1249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51998</xdr:rowOff>
    </xdr:from>
    <xdr:to>
      <xdr:col>6</xdr:col>
      <xdr:colOff>38100</xdr:colOff>
      <xdr:row>74</xdr:row>
      <xdr:rowOff>153598</xdr:rowOff>
    </xdr:to>
    <xdr:sp macro="" textlink="">
      <xdr:nvSpPr>
        <xdr:cNvPr id="209" name="楕円 208"/>
        <xdr:cNvSpPr/>
      </xdr:nvSpPr>
      <xdr:spPr>
        <a:xfrm>
          <a:off x="1079500" y="127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170125</xdr:rowOff>
    </xdr:from>
    <xdr:ext cx="469744" cy="259045"/>
    <xdr:sp macro="" textlink="">
      <xdr:nvSpPr>
        <xdr:cNvPr id="210" name="テキスト ボックス 209"/>
        <xdr:cNvSpPr txBox="1"/>
      </xdr:nvSpPr>
      <xdr:spPr>
        <a:xfrm>
          <a:off x="895428" y="1251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121793</xdr:rowOff>
    </xdr:from>
    <xdr:to>
      <xdr:col>24</xdr:col>
      <xdr:colOff>63500</xdr:colOff>
      <xdr:row>96</xdr:row>
      <xdr:rowOff>36792</xdr:rowOff>
    </xdr:to>
    <xdr:cxnSp macro="">
      <xdr:nvCxnSpPr>
        <xdr:cNvPr id="240" name="直線コネクタ 239"/>
        <xdr:cNvCxnSpPr/>
      </xdr:nvCxnSpPr>
      <xdr:spPr>
        <a:xfrm flipV="1">
          <a:off x="3797300" y="16409543"/>
          <a:ext cx="838200" cy="8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148734</xdr:rowOff>
    </xdr:from>
    <xdr:ext cx="534377" cy="259045"/>
    <xdr:sp macro="" textlink="">
      <xdr:nvSpPr>
        <xdr:cNvPr id="241" name="扶助費平均値テキスト"/>
        <xdr:cNvSpPr txBox="1"/>
      </xdr:nvSpPr>
      <xdr:spPr>
        <a:xfrm>
          <a:off x="4686300" y="1609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36792</xdr:rowOff>
    </xdr:from>
    <xdr:to>
      <xdr:col>19</xdr:col>
      <xdr:colOff>177800</xdr:colOff>
      <xdr:row>96</xdr:row>
      <xdr:rowOff>158102</xdr:rowOff>
    </xdr:to>
    <xdr:cxnSp macro="">
      <xdr:nvCxnSpPr>
        <xdr:cNvPr id="243" name="直線コネクタ 242"/>
        <xdr:cNvCxnSpPr/>
      </xdr:nvCxnSpPr>
      <xdr:spPr>
        <a:xfrm flipV="1">
          <a:off x="2908300" y="16495992"/>
          <a:ext cx="889000" cy="1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47122</xdr:rowOff>
    </xdr:from>
    <xdr:ext cx="534377" cy="259045"/>
    <xdr:sp macro="" textlink="">
      <xdr:nvSpPr>
        <xdr:cNvPr id="245" name="テキスト ボックス 244"/>
        <xdr:cNvSpPr txBox="1"/>
      </xdr:nvSpPr>
      <xdr:spPr>
        <a:xfrm>
          <a:off x="3530111" y="1616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157950</xdr:rowOff>
    </xdr:from>
    <xdr:to>
      <xdr:col>15</xdr:col>
      <xdr:colOff>50800</xdr:colOff>
      <xdr:row>96</xdr:row>
      <xdr:rowOff>158102</xdr:rowOff>
    </xdr:to>
    <xdr:cxnSp macro="">
      <xdr:nvCxnSpPr>
        <xdr:cNvPr id="246" name="直線コネクタ 245"/>
        <xdr:cNvCxnSpPr/>
      </xdr:nvCxnSpPr>
      <xdr:spPr>
        <a:xfrm>
          <a:off x="2019300" y="1661715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56545</xdr:rowOff>
    </xdr:from>
    <xdr:ext cx="534377" cy="259045"/>
    <xdr:sp macro="" textlink="">
      <xdr:nvSpPr>
        <xdr:cNvPr id="248" name="テキスト ボックス 247"/>
        <xdr:cNvSpPr txBox="1"/>
      </xdr:nvSpPr>
      <xdr:spPr>
        <a:xfrm>
          <a:off x="2641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157950</xdr:rowOff>
    </xdr:from>
    <xdr:to>
      <xdr:col>10</xdr:col>
      <xdr:colOff>114300</xdr:colOff>
      <xdr:row>97</xdr:row>
      <xdr:rowOff>46241</xdr:rowOff>
    </xdr:to>
    <xdr:cxnSp macro="">
      <xdr:nvCxnSpPr>
        <xdr:cNvPr id="249" name="直線コネクタ 248"/>
        <xdr:cNvCxnSpPr/>
      </xdr:nvCxnSpPr>
      <xdr:spPr>
        <a:xfrm flipV="1">
          <a:off x="1130300" y="16617150"/>
          <a:ext cx="889000" cy="5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52964</xdr:rowOff>
    </xdr:from>
    <xdr:ext cx="534377" cy="259045"/>
    <xdr:sp macro="" textlink="">
      <xdr:nvSpPr>
        <xdr:cNvPr id="251" name="テキスト ボックス 250"/>
        <xdr:cNvSpPr txBox="1"/>
      </xdr:nvSpPr>
      <xdr:spPr>
        <a:xfrm>
          <a:off x="1752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98365</xdr:rowOff>
    </xdr:from>
    <xdr:ext cx="534377" cy="259045"/>
    <xdr:sp macro="" textlink="">
      <xdr:nvSpPr>
        <xdr:cNvPr id="253" name="テキスト ボックス 252"/>
        <xdr:cNvSpPr txBox="1"/>
      </xdr:nvSpPr>
      <xdr:spPr>
        <a:xfrm>
          <a:off x="863111" y="163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70993</xdr:rowOff>
    </xdr:from>
    <xdr:to>
      <xdr:col>24</xdr:col>
      <xdr:colOff>114300</xdr:colOff>
      <xdr:row>96</xdr:row>
      <xdr:rowOff>1143</xdr:rowOff>
    </xdr:to>
    <xdr:sp macro="" textlink="">
      <xdr:nvSpPr>
        <xdr:cNvPr id="259" name="楕円 258"/>
        <xdr:cNvSpPr/>
      </xdr:nvSpPr>
      <xdr:spPr>
        <a:xfrm>
          <a:off x="4584700" y="163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49420</xdr:rowOff>
    </xdr:from>
    <xdr:ext cx="534377" cy="259045"/>
    <xdr:sp macro="" textlink="">
      <xdr:nvSpPr>
        <xdr:cNvPr id="260" name="扶助費該当値テキスト"/>
        <xdr:cNvSpPr txBox="1"/>
      </xdr:nvSpPr>
      <xdr:spPr>
        <a:xfrm>
          <a:off x="4686300" y="1633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157442</xdr:rowOff>
    </xdr:from>
    <xdr:to>
      <xdr:col>20</xdr:col>
      <xdr:colOff>38100</xdr:colOff>
      <xdr:row>96</xdr:row>
      <xdr:rowOff>87592</xdr:rowOff>
    </xdr:to>
    <xdr:sp macro="" textlink="">
      <xdr:nvSpPr>
        <xdr:cNvPr id="261" name="楕円 260"/>
        <xdr:cNvSpPr/>
      </xdr:nvSpPr>
      <xdr:spPr>
        <a:xfrm>
          <a:off x="3746500" y="1644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78719</xdr:rowOff>
    </xdr:from>
    <xdr:ext cx="534377" cy="259045"/>
    <xdr:sp macro="" textlink="">
      <xdr:nvSpPr>
        <xdr:cNvPr id="262" name="テキスト ボックス 261"/>
        <xdr:cNvSpPr txBox="1"/>
      </xdr:nvSpPr>
      <xdr:spPr>
        <a:xfrm>
          <a:off x="3530111" y="1653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107302</xdr:rowOff>
    </xdr:from>
    <xdr:to>
      <xdr:col>15</xdr:col>
      <xdr:colOff>101600</xdr:colOff>
      <xdr:row>97</xdr:row>
      <xdr:rowOff>37452</xdr:rowOff>
    </xdr:to>
    <xdr:sp macro="" textlink="">
      <xdr:nvSpPr>
        <xdr:cNvPr id="263" name="楕円 262"/>
        <xdr:cNvSpPr/>
      </xdr:nvSpPr>
      <xdr:spPr>
        <a:xfrm>
          <a:off x="2857500" y="165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53979</xdr:rowOff>
    </xdr:from>
    <xdr:ext cx="534377" cy="259045"/>
    <xdr:sp macro="" textlink="">
      <xdr:nvSpPr>
        <xdr:cNvPr id="264" name="テキスト ボックス 263"/>
        <xdr:cNvSpPr txBox="1"/>
      </xdr:nvSpPr>
      <xdr:spPr>
        <a:xfrm>
          <a:off x="2641111" y="163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107150</xdr:rowOff>
    </xdr:from>
    <xdr:to>
      <xdr:col>10</xdr:col>
      <xdr:colOff>165100</xdr:colOff>
      <xdr:row>97</xdr:row>
      <xdr:rowOff>37300</xdr:rowOff>
    </xdr:to>
    <xdr:sp macro="" textlink="">
      <xdr:nvSpPr>
        <xdr:cNvPr id="265" name="楕円 264"/>
        <xdr:cNvSpPr/>
      </xdr:nvSpPr>
      <xdr:spPr>
        <a:xfrm>
          <a:off x="1968500" y="1656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53827</xdr:rowOff>
    </xdr:from>
    <xdr:ext cx="534377" cy="259045"/>
    <xdr:sp macro="" textlink="">
      <xdr:nvSpPr>
        <xdr:cNvPr id="266" name="テキスト ボックス 265"/>
        <xdr:cNvSpPr txBox="1"/>
      </xdr:nvSpPr>
      <xdr:spPr>
        <a:xfrm>
          <a:off x="1752111" y="1634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166891</xdr:rowOff>
    </xdr:from>
    <xdr:to>
      <xdr:col>6</xdr:col>
      <xdr:colOff>38100</xdr:colOff>
      <xdr:row>97</xdr:row>
      <xdr:rowOff>97041</xdr:rowOff>
    </xdr:to>
    <xdr:sp macro="" textlink="">
      <xdr:nvSpPr>
        <xdr:cNvPr id="267" name="楕円 266"/>
        <xdr:cNvSpPr/>
      </xdr:nvSpPr>
      <xdr:spPr>
        <a:xfrm>
          <a:off x="1079500" y="1662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88168</xdr:rowOff>
    </xdr:from>
    <xdr:ext cx="534377" cy="259045"/>
    <xdr:sp macro="" textlink="">
      <xdr:nvSpPr>
        <xdr:cNvPr id="268" name="テキスト ボックス 267"/>
        <xdr:cNvSpPr txBox="1"/>
      </xdr:nvSpPr>
      <xdr:spPr>
        <a:xfrm>
          <a:off x="863111" y="1671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14168</xdr:rowOff>
    </xdr:from>
    <xdr:to>
      <xdr:col>55</xdr:col>
      <xdr:colOff>0</xdr:colOff>
      <xdr:row>38</xdr:row>
      <xdr:rowOff>73741</xdr:rowOff>
    </xdr:to>
    <xdr:cxnSp macro="">
      <xdr:nvCxnSpPr>
        <xdr:cNvPr id="297" name="直線コネクタ 296"/>
        <xdr:cNvCxnSpPr/>
      </xdr:nvCxnSpPr>
      <xdr:spPr>
        <a:xfrm flipV="1">
          <a:off x="9639300" y="6186368"/>
          <a:ext cx="838200" cy="40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128663</xdr:rowOff>
    </xdr:from>
    <xdr:ext cx="599010" cy="259045"/>
    <xdr:sp macro="" textlink="">
      <xdr:nvSpPr>
        <xdr:cNvPr id="298" name="補助費等平均値テキスト"/>
        <xdr:cNvSpPr txBox="1"/>
      </xdr:nvSpPr>
      <xdr:spPr>
        <a:xfrm>
          <a:off x="10528300" y="5957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73741</xdr:rowOff>
    </xdr:from>
    <xdr:to>
      <xdr:col>50</xdr:col>
      <xdr:colOff>114300</xdr:colOff>
      <xdr:row>38</xdr:row>
      <xdr:rowOff>78126</xdr:rowOff>
    </xdr:to>
    <xdr:cxnSp macro="">
      <xdr:nvCxnSpPr>
        <xdr:cNvPr id="300" name="直線コネクタ 299"/>
        <xdr:cNvCxnSpPr/>
      </xdr:nvCxnSpPr>
      <xdr:spPr>
        <a:xfrm flipV="1">
          <a:off x="8750300" y="6588841"/>
          <a:ext cx="889000" cy="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128541</xdr:rowOff>
    </xdr:from>
    <xdr:ext cx="534377" cy="259045"/>
    <xdr:sp macro="" textlink="">
      <xdr:nvSpPr>
        <xdr:cNvPr id="302" name="テキスト ボックス 301"/>
        <xdr:cNvSpPr txBox="1"/>
      </xdr:nvSpPr>
      <xdr:spPr>
        <a:xfrm>
          <a:off x="9372111" y="63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72484</xdr:rowOff>
    </xdr:from>
    <xdr:to>
      <xdr:col>45</xdr:col>
      <xdr:colOff>177800</xdr:colOff>
      <xdr:row>38</xdr:row>
      <xdr:rowOff>78126</xdr:rowOff>
    </xdr:to>
    <xdr:cxnSp macro="">
      <xdr:nvCxnSpPr>
        <xdr:cNvPr id="303" name="直線コネクタ 302"/>
        <xdr:cNvCxnSpPr/>
      </xdr:nvCxnSpPr>
      <xdr:spPr>
        <a:xfrm>
          <a:off x="7861300" y="6587584"/>
          <a:ext cx="889000" cy="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139533</xdr:rowOff>
    </xdr:from>
    <xdr:ext cx="534377" cy="259045"/>
    <xdr:sp macro="" textlink="">
      <xdr:nvSpPr>
        <xdr:cNvPr id="305" name="テキスト ボックス 304"/>
        <xdr:cNvSpPr txBox="1"/>
      </xdr:nvSpPr>
      <xdr:spPr>
        <a:xfrm>
          <a:off x="8483111" y="63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72484</xdr:rowOff>
    </xdr:from>
    <xdr:to>
      <xdr:col>41</xdr:col>
      <xdr:colOff>50800</xdr:colOff>
      <xdr:row>38</xdr:row>
      <xdr:rowOff>79487</xdr:rowOff>
    </xdr:to>
    <xdr:cxnSp macro="">
      <xdr:nvCxnSpPr>
        <xdr:cNvPr id="306" name="直線コネクタ 305"/>
        <xdr:cNvCxnSpPr/>
      </xdr:nvCxnSpPr>
      <xdr:spPr>
        <a:xfrm flipV="1">
          <a:off x="6972300" y="6587584"/>
          <a:ext cx="889000" cy="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121090</xdr:rowOff>
    </xdr:from>
    <xdr:ext cx="534377" cy="259045"/>
    <xdr:sp macro="" textlink="">
      <xdr:nvSpPr>
        <xdr:cNvPr id="308" name="テキスト ボックス 307"/>
        <xdr:cNvSpPr txBox="1"/>
      </xdr:nvSpPr>
      <xdr:spPr>
        <a:xfrm>
          <a:off x="7594111" y="66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146219</xdr:rowOff>
    </xdr:from>
    <xdr:ext cx="534377" cy="259045"/>
    <xdr:sp macro="" textlink="">
      <xdr:nvSpPr>
        <xdr:cNvPr id="310" name="テキスト ボックス 309"/>
        <xdr:cNvSpPr txBox="1"/>
      </xdr:nvSpPr>
      <xdr:spPr>
        <a:xfrm>
          <a:off x="6705111" y="63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134818</xdr:rowOff>
    </xdr:from>
    <xdr:to>
      <xdr:col>55</xdr:col>
      <xdr:colOff>50800</xdr:colOff>
      <xdr:row>36</xdr:row>
      <xdr:rowOff>64968</xdr:rowOff>
    </xdr:to>
    <xdr:sp macro="" textlink="">
      <xdr:nvSpPr>
        <xdr:cNvPr id="316" name="楕円 315"/>
        <xdr:cNvSpPr/>
      </xdr:nvSpPr>
      <xdr:spPr>
        <a:xfrm>
          <a:off x="10426700" y="613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84213</xdr:rowOff>
    </xdr:from>
    <xdr:ext cx="599010" cy="259045"/>
    <xdr:sp macro="" textlink="">
      <xdr:nvSpPr>
        <xdr:cNvPr id="317" name="補助費等該当値テキスト"/>
        <xdr:cNvSpPr txBox="1"/>
      </xdr:nvSpPr>
      <xdr:spPr>
        <a:xfrm>
          <a:off x="10528300" y="608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22941</xdr:rowOff>
    </xdr:from>
    <xdr:to>
      <xdr:col>50</xdr:col>
      <xdr:colOff>165100</xdr:colOff>
      <xdr:row>38</xdr:row>
      <xdr:rowOff>124541</xdr:rowOff>
    </xdr:to>
    <xdr:sp macro="" textlink="">
      <xdr:nvSpPr>
        <xdr:cNvPr id="318" name="楕円 317"/>
        <xdr:cNvSpPr/>
      </xdr:nvSpPr>
      <xdr:spPr>
        <a:xfrm>
          <a:off x="9588500" y="653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115668</xdr:rowOff>
    </xdr:from>
    <xdr:ext cx="534377" cy="259045"/>
    <xdr:sp macro="" textlink="">
      <xdr:nvSpPr>
        <xdr:cNvPr id="319" name="テキスト ボックス 318"/>
        <xdr:cNvSpPr txBox="1"/>
      </xdr:nvSpPr>
      <xdr:spPr>
        <a:xfrm>
          <a:off x="9372111" y="663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27326</xdr:rowOff>
    </xdr:from>
    <xdr:to>
      <xdr:col>46</xdr:col>
      <xdr:colOff>38100</xdr:colOff>
      <xdr:row>38</xdr:row>
      <xdr:rowOff>128926</xdr:rowOff>
    </xdr:to>
    <xdr:sp macro="" textlink="">
      <xdr:nvSpPr>
        <xdr:cNvPr id="320" name="楕円 319"/>
        <xdr:cNvSpPr/>
      </xdr:nvSpPr>
      <xdr:spPr>
        <a:xfrm>
          <a:off x="8699500" y="654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120053</xdr:rowOff>
    </xdr:from>
    <xdr:ext cx="534377" cy="259045"/>
    <xdr:sp macro="" textlink="">
      <xdr:nvSpPr>
        <xdr:cNvPr id="321" name="テキスト ボックス 320"/>
        <xdr:cNvSpPr txBox="1"/>
      </xdr:nvSpPr>
      <xdr:spPr>
        <a:xfrm>
          <a:off x="8483111" y="663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21684</xdr:rowOff>
    </xdr:from>
    <xdr:to>
      <xdr:col>41</xdr:col>
      <xdr:colOff>101600</xdr:colOff>
      <xdr:row>38</xdr:row>
      <xdr:rowOff>123284</xdr:rowOff>
    </xdr:to>
    <xdr:sp macro="" textlink="">
      <xdr:nvSpPr>
        <xdr:cNvPr id="322" name="楕円 321"/>
        <xdr:cNvSpPr/>
      </xdr:nvSpPr>
      <xdr:spPr>
        <a:xfrm>
          <a:off x="7810500" y="65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139811</xdr:rowOff>
    </xdr:from>
    <xdr:ext cx="534377" cy="259045"/>
    <xdr:sp macro="" textlink="">
      <xdr:nvSpPr>
        <xdr:cNvPr id="323" name="テキスト ボックス 322"/>
        <xdr:cNvSpPr txBox="1"/>
      </xdr:nvSpPr>
      <xdr:spPr>
        <a:xfrm>
          <a:off x="7594111" y="631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28687</xdr:rowOff>
    </xdr:from>
    <xdr:to>
      <xdr:col>36</xdr:col>
      <xdr:colOff>165100</xdr:colOff>
      <xdr:row>38</xdr:row>
      <xdr:rowOff>130287</xdr:rowOff>
    </xdr:to>
    <xdr:sp macro="" textlink="">
      <xdr:nvSpPr>
        <xdr:cNvPr id="324" name="楕円 323"/>
        <xdr:cNvSpPr/>
      </xdr:nvSpPr>
      <xdr:spPr>
        <a:xfrm>
          <a:off x="6921500" y="654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121414</xdr:rowOff>
    </xdr:from>
    <xdr:ext cx="534377" cy="259045"/>
    <xdr:sp macro="" textlink="">
      <xdr:nvSpPr>
        <xdr:cNvPr id="325" name="テキスト ボックス 324"/>
        <xdr:cNvSpPr txBox="1"/>
      </xdr:nvSpPr>
      <xdr:spPr>
        <a:xfrm>
          <a:off x="6705111" y="663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41235</xdr:rowOff>
    </xdr:from>
    <xdr:to>
      <xdr:col>55</xdr:col>
      <xdr:colOff>0</xdr:colOff>
      <xdr:row>58</xdr:row>
      <xdr:rowOff>91797</xdr:rowOff>
    </xdr:to>
    <xdr:cxnSp macro="">
      <xdr:nvCxnSpPr>
        <xdr:cNvPr id="354" name="直線コネクタ 353"/>
        <xdr:cNvCxnSpPr/>
      </xdr:nvCxnSpPr>
      <xdr:spPr>
        <a:xfrm>
          <a:off x="9639300" y="9985335"/>
          <a:ext cx="838200" cy="5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144482</xdr:rowOff>
    </xdr:from>
    <xdr:ext cx="534377" cy="259045"/>
    <xdr:sp macro="" textlink="">
      <xdr:nvSpPr>
        <xdr:cNvPr id="355" name="普通建設事業費平均値テキスト"/>
        <xdr:cNvSpPr txBox="1"/>
      </xdr:nvSpPr>
      <xdr:spPr>
        <a:xfrm>
          <a:off x="10528300" y="9745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41235</xdr:rowOff>
    </xdr:from>
    <xdr:to>
      <xdr:col>50</xdr:col>
      <xdr:colOff>114300</xdr:colOff>
      <xdr:row>58</xdr:row>
      <xdr:rowOff>124860</xdr:rowOff>
    </xdr:to>
    <xdr:cxnSp macro="">
      <xdr:nvCxnSpPr>
        <xdr:cNvPr id="357" name="直線コネクタ 356"/>
        <xdr:cNvCxnSpPr/>
      </xdr:nvCxnSpPr>
      <xdr:spPr>
        <a:xfrm flipV="1">
          <a:off x="8750300" y="9985335"/>
          <a:ext cx="889000" cy="8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59" name="テキスト ボックス 358"/>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89027</xdr:rowOff>
    </xdr:from>
    <xdr:to>
      <xdr:col>45</xdr:col>
      <xdr:colOff>177800</xdr:colOff>
      <xdr:row>58</xdr:row>
      <xdr:rowOff>124860</xdr:rowOff>
    </xdr:to>
    <xdr:cxnSp macro="">
      <xdr:nvCxnSpPr>
        <xdr:cNvPr id="360" name="直線コネクタ 359"/>
        <xdr:cNvCxnSpPr/>
      </xdr:nvCxnSpPr>
      <xdr:spPr>
        <a:xfrm>
          <a:off x="7861300" y="10033127"/>
          <a:ext cx="889000" cy="3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106435</xdr:rowOff>
    </xdr:from>
    <xdr:ext cx="534377" cy="259045"/>
    <xdr:sp macro="" textlink="">
      <xdr:nvSpPr>
        <xdr:cNvPr id="362" name="テキスト ボックス 361"/>
        <xdr:cNvSpPr txBox="1"/>
      </xdr:nvSpPr>
      <xdr:spPr>
        <a:xfrm>
          <a:off x="8483111" y="970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78359</xdr:rowOff>
    </xdr:from>
    <xdr:to>
      <xdr:col>41</xdr:col>
      <xdr:colOff>50800</xdr:colOff>
      <xdr:row>58</xdr:row>
      <xdr:rowOff>89027</xdr:rowOff>
    </xdr:to>
    <xdr:cxnSp macro="">
      <xdr:nvCxnSpPr>
        <xdr:cNvPr id="363" name="直線コネクタ 362"/>
        <xdr:cNvCxnSpPr/>
      </xdr:nvCxnSpPr>
      <xdr:spPr>
        <a:xfrm>
          <a:off x="6972300" y="10022459"/>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83934</xdr:rowOff>
    </xdr:from>
    <xdr:ext cx="534377" cy="259045"/>
    <xdr:sp macro="" textlink="">
      <xdr:nvSpPr>
        <xdr:cNvPr id="365" name="テキスト ボックス 364"/>
        <xdr:cNvSpPr txBox="1"/>
      </xdr:nvSpPr>
      <xdr:spPr>
        <a:xfrm>
          <a:off x="7594111" y="96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7" name="テキスト ボックス 366"/>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40997</xdr:rowOff>
    </xdr:from>
    <xdr:to>
      <xdr:col>55</xdr:col>
      <xdr:colOff>50800</xdr:colOff>
      <xdr:row>58</xdr:row>
      <xdr:rowOff>142597</xdr:rowOff>
    </xdr:to>
    <xdr:sp macro="" textlink="">
      <xdr:nvSpPr>
        <xdr:cNvPr id="373" name="楕円 372"/>
        <xdr:cNvSpPr/>
      </xdr:nvSpPr>
      <xdr:spPr>
        <a:xfrm>
          <a:off x="10426700" y="998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127374</xdr:rowOff>
    </xdr:from>
    <xdr:ext cx="534377" cy="259045"/>
    <xdr:sp macro="" textlink="">
      <xdr:nvSpPr>
        <xdr:cNvPr id="374" name="普通建設事業費該当値テキスト"/>
        <xdr:cNvSpPr txBox="1"/>
      </xdr:nvSpPr>
      <xdr:spPr>
        <a:xfrm>
          <a:off x="10528300" y="990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161885</xdr:rowOff>
    </xdr:from>
    <xdr:to>
      <xdr:col>50</xdr:col>
      <xdr:colOff>165100</xdr:colOff>
      <xdr:row>58</xdr:row>
      <xdr:rowOff>92035</xdr:rowOff>
    </xdr:to>
    <xdr:sp macro="" textlink="">
      <xdr:nvSpPr>
        <xdr:cNvPr id="375" name="楕円 374"/>
        <xdr:cNvSpPr/>
      </xdr:nvSpPr>
      <xdr:spPr>
        <a:xfrm>
          <a:off x="9588500" y="993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83162</xdr:rowOff>
    </xdr:from>
    <xdr:ext cx="534377" cy="259045"/>
    <xdr:sp macro="" textlink="">
      <xdr:nvSpPr>
        <xdr:cNvPr id="376" name="テキスト ボックス 375"/>
        <xdr:cNvSpPr txBox="1"/>
      </xdr:nvSpPr>
      <xdr:spPr>
        <a:xfrm>
          <a:off x="9372111" y="1002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74060</xdr:rowOff>
    </xdr:from>
    <xdr:to>
      <xdr:col>46</xdr:col>
      <xdr:colOff>38100</xdr:colOff>
      <xdr:row>59</xdr:row>
      <xdr:rowOff>4210</xdr:rowOff>
    </xdr:to>
    <xdr:sp macro="" textlink="">
      <xdr:nvSpPr>
        <xdr:cNvPr id="377" name="楕円 376"/>
        <xdr:cNvSpPr/>
      </xdr:nvSpPr>
      <xdr:spPr>
        <a:xfrm>
          <a:off x="8699500" y="1001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166787</xdr:rowOff>
    </xdr:from>
    <xdr:ext cx="534377" cy="259045"/>
    <xdr:sp macro="" textlink="">
      <xdr:nvSpPr>
        <xdr:cNvPr id="378" name="テキスト ボックス 377"/>
        <xdr:cNvSpPr txBox="1"/>
      </xdr:nvSpPr>
      <xdr:spPr>
        <a:xfrm>
          <a:off x="8483111" y="1011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38227</xdr:rowOff>
    </xdr:from>
    <xdr:to>
      <xdr:col>41</xdr:col>
      <xdr:colOff>101600</xdr:colOff>
      <xdr:row>58</xdr:row>
      <xdr:rowOff>139827</xdr:rowOff>
    </xdr:to>
    <xdr:sp macro="" textlink="">
      <xdr:nvSpPr>
        <xdr:cNvPr id="379" name="楕円 378"/>
        <xdr:cNvSpPr/>
      </xdr:nvSpPr>
      <xdr:spPr>
        <a:xfrm>
          <a:off x="7810500" y="99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130954</xdr:rowOff>
    </xdr:from>
    <xdr:ext cx="534377" cy="259045"/>
    <xdr:sp macro="" textlink="">
      <xdr:nvSpPr>
        <xdr:cNvPr id="380" name="テキスト ボックス 379"/>
        <xdr:cNvSpPr txBox="1"/>
      </xdr:nvSpPr>
      <xdr:spPr>
        <a:xfrm>
          <a:off x="7594111" y="1007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27559</xdr:rowOff>
    </xdr:from>
    <xdr:to>
      <xdr:col>36</xdr:col>
      <xdr:colOff>165100</xdr:colOff>
      <xdr:row>58</xdr:row>
      <xdr:rowOff>129159</xdr:rowOff>
    </xdr:to>
    <xdr:sp macro="" textlink="">
      <xdr:nvSpPr>
        <xdr:cNvPr id="381" name="楕円 380"/>
        <xdr:cNvSpPr/>
      </xdr:nvSpPr>
      <xdr:spPr>
        <a:xfrm>
          <a:off x="6921500" y="997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120286</xdr:rowOff>
    </xdr:from>
    <xdr:ext cx="534377" cy="259045"/>
    <xdr:sp macro="" textlink="">
      <xdr:nvSpPr>
        <xdr:cNvPr id="382" name="テキスト ボックス 381"/>
        <xdr:cNvSpPr txBox="1"/>
      </xdr:nvSpPr>
      <xdr:spPr>
        <a:xfrm>
          <a:off x="6705111" y="1006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3318</xdr:rowOff>
    </xdr:from>
    <xdr:to>
      <xdr:col>55</xdr:col>
      <xdr:colOff>0</xdr:colOff>
      <xdr:row>78</xdr:row>
      <xdr:rowOff>111148</xdr:rowOff>
    </xdr:to>
    <xdr:cxnSp macro="">
      <xdr:nvCxnSpPr>
        <xdr:cNvPr id="409" name="直線コネクタ 408"/>
        <xdr:cNvCxnSpPr/>
      </xdr:nvCxnSpPr>
      <xdr:spPr>
        <a:xfrm>
          <a:off x="9639300" y="13376418"/>
          <a:ext cx="838200" cy="10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39664</xdr:rowOff>
    </xdr:from>
    <xdr:ext cx="534377" cy="259045"/>
    <xdr:sp macro="" textlink="">
      <xdr:nvSpPr>
        <xdr:cNvPr id="410" name="普通建設事業費 （ うち新規整備　）平均値テキスト"/>
        <xdr:cNvSpPr txBox="1"/>
      </xdr:nvSpPr>
      <xdr:spPr>
        <a:xfrm>
          <a:off x="10528300" y="1324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3318</xdr:rowOff>
    </xdr:from>
    <xdr:to>
      <xdr:col>50</xdr:col>
      <xdr:colOff>114300</xdr:colOff>
      <xdr:row>78</xdr:row>
      <xdr:rowOff>127305</xdr:rowOff>
    </xdr:to>
    <xdr:cxnSp macro="">
      <xdr:nvCxnSpPr>
        <xdr:cNvPr id="412" name="直線コネクタ 411"/>
        <xdr:cNvCxnSpPr/>
      </xdr:nvCxnSpPr>
      <xdr:spPr>
        <a:xfrm flipV="1">
          <a:off x="8750300" y="13376418"/>
          <a:ext cx="889000" cy="12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70824</xdr:rowOff>
    </xdr:from>
    <xdr:ext cx="534377" cy="259045"/>
    <xdr:sp macro="" textlink="">
      <xdr:nvSpPr>
        <xdr:cNvPr id="414" name="テキスト ボックス 413"/>
        <xdr:cNvSpPr txBox="1"/>
      </xdr:nvSpPr>
      <xdr:spPr>
        <a:xfrm>
          <a:off x="9372111" y="1344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127305</xdr:rowOff>
    </xdr:from>
    <xdr:to>
      <xdr:col>45</xdr:col>
      <xdr:colOff>177800</xdr:colOff>
      <xdr:row>78</xdr:row>
      <xdr:rowOff>132508</xdr:rowOff>
    </xdr:to>
    <xdr:cxnSp macro="">
      <xdr:nvCxnSpPr>
        <xdr:cNvPr id="415" name="直線コネクタ 414"/>
        <xdr:cNvCxnSpPr/>
      </xdr:nvCxnSpPr>
      <xdr:spPr>
        <a:xfrm flipV="1">
          <a:off x="7861300" y="13500405"/>
          <a:ext cx="889000" cy="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148460</xdr:rowOff>
    </xdr:from>
    <xdr:ext cx="534377" cy="259045"/>
    <xdr:sp macro="" textlink="">
      <xdr:nvSpPr>
        <xdr:cNvPr id="417" name="テキスト ボックス 416"/>
        <xdr:cNvSpPr txBox="1"/>
      </xdr:nvSpPr>
      <xdr:spPr>
        <a:xfrm>
          <a:off x="8483111" y="1317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124699</xdr:rowOff>
    </xdr:from>
    <xdr:to>
      <xdr:col>41</xdr:col>
      <xdr:colOff>50800</xdr:colOff>
      <xdr:row>78</xdr:row>
      <xdr:rowOff>132508</xdr:rowOff>
    </xdr:to>
    <xdr:cxnSp macro="">
      <xdr:nvCxnSpPr>
        <xdr:cNvPr id="418" name="直線コネクタ 417"/>
        <xdr:cNvCxnSpPr/>
      </xdr:nvCxnSpPr>
      <xdr:spPr>
        <a:xfrm>
          <a:off x="6972300" y="13497799"/>
          <a:ext cx="889000" cy="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160247</xdr:rowOff>
    </xdr:from>
    <xdr:ext cx="534377" cy="259045"/>
    <xdr:sp macro="" textlink="">
      <xdr:nvSpPr>
        <xdr:cNvPr id="420" name="テキスト ボックス 419"/>
        <xdr:cNvSpPr txBox="1"/>
      </xdr:nvSpPr>
      <xdr:spPr>
        <a:xfrm>
          <a:off x="7594111" y="131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60348</xdr:rowOff>
    </xdr:from>
    <xdr:to>
      <xdr:col>55</xdr:col>
      <xdr:colOff>50800</xdr:colOff>
      <xdr:row>78</xdr:row>
      <xdr:rowOff>161948</xdr:rowOff>
    </xdr:to>
    <xdr:sp macro="" textlink="">
      <xdr:nvSpPr>
        <xdr:cNvPr id="428" name="楕円 427"/>
        <xdr:cNvSpPr/>
      </xdr:nvSpPr>
      <xdr:spPr>
        <a:xfrm>
          <a:off x="10426700" y="134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166663</xdr:rowOff>
    </xdr:from>
    <xdr:ext cx="469744" cy="259045"/>
    <xdr:sp macro="" textlink="">
      <xdr:nvSpPr>
        <xdr:cNvPr id="429" name="普通建設事業費 （ うち新規整備　）該当値テキスト"/>
        <xdr:cNvSpPr txBox="1"/>
      </xdr:nvSpPr>
      <xdr:spPr>
        <a:xfrm>
          <a:off x="10528300" y="1336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123968</xdr:rowOff>
    </xdr:from>
    <xdr:to>
      <xdr:col>50</xdr:col>
      <xdr:colOff>165100</xdr:colOff>
      <xdr:row>78</xdr:row>
      <xdr:rowOff>54118</xdr:rowOff>
    </xdr:to>
    <xdr:sp macro="" textlink="">
      <xdr:nvSpPr>
        <xdr:cNvPr id="430" name="楕円 429"/>
        <xdr:cNvSpPr/>
      </xdr:nvSpPr>
      <xdr:spPr>
        <a:xfrm>
          <a:off x="9588500" y="133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70645</xdr:rowOff>
    </xdr:from>
    <xdr:ext cx="534377" cy="259045"/>
    <xdr:sp macro="" textlink="">
      <xdr:nvSpPr>
        <xdr:cNvPr id="431" name="テキスト ボックス 430"/>
        <xdr:cNvSpPr txBox="1"/>
      </xdr:nvSpPr>
      <xdr:spPr>
        <a:xfrm>
          <a:off x="9372111" y="131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76505</xdr:rowOff>
    </xdr:from>
    <xdr:to>
      <xdr:col>46</xdr:col>
      <xdr:colOff>38100</xdr:colOff>
      <xdr:row>79</xdr:row>
      <xdr:rowOff>6655</xdr:rowOff>
    </xdr:to>
    <xdr:sp macro="" textlink="">
      <xdr:nvSpPr>
        <xdr:cNvPr id="432" name="楕円 431"/>
        <xdr:cNvSpPr/>
      </xdr:nvSpPr>
      <xdr:spPr>
        <a:xfrm>
          <a:off x="8699500" y="134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169232</xdr:rowOff>
    </xdr:from>
    <xdr:ext cx="469744" cy="259045"/>
    <xdr:sp macro="" textlink="">
      <xdr:nvSpPr>
        <xdr:cNvPr id="433" name="テキスト ボックス 432"/>
        <xdr:cNvSpPr txBox="1"/>
      </xdr:nvSpPr>
      <xdr:spPr>
        <a:xfrm>
          <a:off x="8515428" y="1354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81708</xdr:rowOff>
    </xdr:from>
    <xdr:to>
      <xdr:col>41</xdr:col>
      <xdr:colOff>101600</xdr:colOff>
      <xdr:row>79</xdr:row>
      <xdr:rowOff>11858</xdr:rowOff>
    </xdr:to>
    <xdr:sp macro="" textlink="">
      <xdr:nvSpPr>
        <xdr:cNvPr id="434" name="楕円 433"/>
        <xdr:cNvSpPr/>
      </xdr:nvSpPr>
      <xdr:spPr>
        <a:xfrm>
          <a:off x="7810500" y="134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2985</xdr:rowOff>
    </xdr:from>
    <xdr:ext cx="469744" cy="259045"/>
    <xdr:sp macro="" textlink="">
      <xdr:nvSpPr>
        <xdr:cNvPr id="435" name="テキスト ボックス 434"/>
        <xdr:cNvSpPr txBox="1"/>
      </xdr:nvSpPr>
      <xdr:spPr>
        <a:xfrm>
          <a:off x="7626428" y="1354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73899</xdr:rowOff>
    </xdr:from>
    <xdr:to>
      <xdr:col>36</xdr:col>
      <xdr:colOff>165100</xdr:colOff>
      <xdr:row>79</xdr:row>
      <xdr:rowOff>4049</xdr:rowOff>
    </xdr:to>
    <xdr:sp macro="" textlink="">
      <xdr:nvSpPr>
        <xdr:cNvPr id="436" name="楕円 435"/>
        <xdr:cNvSpPr/>
      </xdr:nvSpPr>
      <xdr:spPr>
        <a:xfrm>
          <a:off x="6921500" y="1344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166626</xdr:rowOff>
    </xdr:from>
    <xdr:ext cx="469744" cy="259045"/>
    <xdr:sp macro="" textlink="">
      <xdr:nvSpPr>
        <xdr:cNvPr id="437" name="テキスト ボックス 436"/>
        <xdr:cNvSpPr txBox="1"/>
      </xdr:nvSpPr>
      <xdr:spPr>
        <a:xfrm>
          <a:off x="6737428" y="135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48326</xdr:rowOff>
    </xdr:from>
    <xdr:to>
      <xdr:col>55</xdr:col>
      <xdr:colOff>0</xdr:colOff>
      <xdr:row>98</xdr:row>
      <xdr:rowOff>144859</xdr:rowOff>
    </xdr:to>
    <xdr:cxnSp macro="">
      <xdr:nvCxnSpPr>
        <xdr:cNvPr id="468" name="直線コネクタ 467"/>
        <xdr:cNvCxnSpPr/>
      </xdr:nvCxnSpPr>
      <xdr:spPr>
        <a:xfrm flipV="1">
          <a:off x="9639300" y="16850426"/>
          <a:ext cx="838200" cy="9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69307</xdr:rowOff>
    </xdr:from>
    <xdr:ext cx="534377" cy="259045"/>
    <xdr:sp macro="" textlink="">
      <xdr:nvSpPr>
        <xdr:cNvPr id="469" name="普通建設事業費 （ うち更新整備　）平均値テキスト"/>
        <xdr:cNvSpPr txBox="1"/>
      </xdr:nvSpPr>
      <xdr:spPr>
        <a:xfrm>
          <a:off x="10528300" y="1635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135373</xdr:rowOff>
    </xdr:from>
    <xdr:to>
      <xdr:col>50</xdr:col>
      <xdr:colOff>114300</xdr:colOff>
      <xdr:row>98</xdr:row>
      <xdr:rowOff>144859</xdr:rowOff>
    </xdr:to>
    <xdr:cxnSp macro="">
      <xdr:nvCxnSpPr>
        <xdr:cNvPr id="471" name="直線コネクタ 470"/>
        <xdr:cNvCxnSpPr/>
      </xdr:nvCxnSpPr>
      <xdr:spPr>
        <a:xfrm>
          <a:off x="8750300" y="16766023"/>
          <a:ext cx="889000" cy="18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61165</xdr:rowOff>
    </xdr:from>
    <xdr:ext cx="534377" cy="259045"/>
    <xdr:sp macro="" textlink="">
      <xdr:nvSpPr>
        <xdr:cNvPr id="473" name="テキスト ボックス 472"/>
        <xdr:cNvSpPr txBox="1"/>
      </xdr:nvSpPr>
      <xdr:spPr>
        <a:xfrm>
          <a:off x="9372111" y="163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126800</xdr:rowOff>
    </xdr:from>
    <xdr:to>
      <xdr:col>45</xdr:col>
      <xdr:colOff>177800</xdr:colOff>
      <xdr:row>97</xdr:row>
      <xdr:rowOff>135373</xdr:rowOff>
    </xdr:to>
    <xdr:cxnSp macro="">
      <xdr:nvCxnSpPr>
        <xdr:cNvPr id="474" name="直線コネクタ 473"/>
        <xdr:cNvCxnSpPr/>
      </xdr:nvCxnSpPr>
      <xdr:spPr>
        <a:xfrm>
          <a:off x="7861300" y="16586000"/>
          <a:ext cx="889000" cy="18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138889</xdr:rowOff>
    </xdr:from>
    <xdr:ext cx="534377" cy="259045"/>
    <xdr:sp macro="" textlink="">
      <xdr:nvSpPr>
        <xdr:cNvPr id="476" name="テキスト ボックス 475"/>
        <xdr:cNvSpPr txBox="1"/>
      </xdr:nvSpPr>
      <xdr:spPr>
        <a:xfrm>
          <a:off x="8483111" y="164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126800</xdr:rowOff>
    </xdr:from>
    <xdr:to>
      <xdr:col>41</xdr:col>
      <xdr:colOff>50800</xdr:colOff>
      <xdr:row>96</xdr:row>
      <xdr:rowOff>162396</xdr:rowOff>
    </xdr:to>
    <xdr:cxnSp macro="">
      <xdr:nvCxnSpPr>
        <xdr:cNvPr id="477" name="直線コネクタ 476"/>
        <xdr:cNvCxnSpPr/>
      </xdr:nvCxnSpPr>
      <xdr:spPr>
        <a:xfrm flipV="1">
          <a:off x="6972300" y="16586000"/>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149437</xdr:rowOff>
    </xdr:from>
    <xdr:ext cx="534377" cy="259045"/>
    <xdr:sp macro="" textlink="">
      <xdr:nvSpPr>
        <xdr:cNvPr id="479" name="テキスト ボックス 478"/>
        <xdr:cNvSpPr txBox="1"/>
      </xdr:nvSpPr>
      <xdr:spPr>
        <a:xfrm>
          <a:off x="7594111" y="16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56942</xdr:rowOff>
    </xdr:from>
    <xdr:ext cx="534377" cy="259045"/>
    <xdr:sp macro="" textlink="">
      <xdr:nvSpPr>
        <xdr:cNvPr id="481" name="テキスト ボックス 480"/>
        <xdr:cNvSpPr txBox="1"/>
      </xdr:nvSpPr>
      <xdr:spPr>
        <a:xfrm>
          <a:off x="6705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168976</xdr:rowOff>
    </xdr:from>
    <xdr:to>
      <xdr:col>55</xdr:col>
      <xdr:colOff>50800</xdr:colOff>
      <xdr:row>98</xdr:row>
      <xdr:rowOff>99126</xdr:rowOff>
    </xdr:to>
    <xdr:sp macro="" textlink="">
      <xdr:nvSpPr>
        <xdr:cNvPr id="487" name="楕円 486"/>
        <xdr:cNvSpPr/>
      </xdr:nvSpPr>
      <xdr:spPr>
        <a:xfrm>
          <a:off x="10426700" y="1679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147403</xdr:rowOff>
    </xdr:from>
    <xdr:ext cx="534377" cy="259045"/>
    <xdr:sp macro="" textlink="">
      <xdr:nvSpPr>
        <xdr:cNvPr id="488" name="普通建設事業費 （ うち更新整備　）該当値テキスト"/>
        <xdr:cNvSpPr txBox="1"/>
      </xdr:nvSpPr>
      <xdr:spPr>
        <a:xfrm>
          <a:off x="10528300" y="1677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94059</xdr:rowOff>
    </xdr:from>
    <xdr:to>
      <xdr:col>50</xdr:col>
      <xdr:colOff>165100</xdr:colOff>
      <xdr:row>99</xdr:row>
      <xdr:rowOff>24209</xdr:rowOff>
    </xdr:to>
    <xdr:sp macro="" textlink="">
      <xdr:nvSpPr>
        <xdr:cNvPr id="489" name="楕円 488"/>
        <xdr:cNvSpPr/>
      </xdr:nvSpPr>
      <xdr:spPr>
        <a:xfrm>
          <a:off x="9588500" y="1689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15336</xdr:rowOff>
    </xdr:from>
    <xdr:ext cx="469744" cy="259045"/>
    <xdr:sp macro="" textlink="">
      <xdr:nvSpPr>
        <xdr:cNvPr id="490" name="テキスト ボックス 489"/>
        <xdr:cNvSpPr txBox="1"/>
      </xdr:nvSpPr>
      <xdr:spPr>
        <a:xfrm>
          <a:off x="9404428" y="1698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84573</xdr:rowOff>
    </xdr:from>
    <xdr:to>
      <xdr:col>46</xdr:col>
      <xdr:colOff>38100</xdr:colOff>
      <xdr:row>98</xdr:row>
      <xdr:rowOff>14723</xdr:rowOff>
    </xdr:to>
    <xdr:sp macro="" textlink="">
      <xdr:nvSpPr>
        <xdr:cNvPr id="491" name="楕円 490"/>
        <xdr:cNvSpPr/>
      </xdr:nvSpPr>
      <xdr:spPr>
        <a:xfrm>
          <a:off x="8699500" y="167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5850</xdr:rowOff>
    </xdr:from>
    <xdr:ext cx="534377" cy="259045"/>
    <xdr:sp macro="" textlink="">
      <xdr:nvSpPr>
        <xdr:cNvPr id="492" name="テキスト ボックス 491"/>
        <xdr:cNvSpPr txBox="1"/>
      </xdr:nvSpPr>
      <xdr:spPr>
        <a:xfrm>
          <a:off x="8483111" y="168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76000</xdr:rowOff>
    </xdr:from>
    <xdr:to>
      <xdr:col>41</xdr:col>
      <xdr:colOff>101600</xdr:colOff>
      <xdr:row>97</xdr:row>
      <xdr:rowOff>6150</xdr:rowOff>
    </xdr:to>
    <xdr:sp macro="" textlink="">
      <xdr:nvSpPr>
        <xdr:cNvPr id="493" name="楕円 492"/>
        <xdr:cNvSpPr/>
      </xdr:nvSpPr>
      <xdr:spPr>
        <a:xfrm>
          <a:off x="7810500" y="165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168727</xdr:rowOff>
    </xdr:from>
    <xdr:ext cx="534377" cy="259045"/>
    <xdr:sp macro="" textlink="">
      <xdr:nvSpPr>
        <xdr:cNvPr id="494" name="テキスト ボックス 493"/>
        <xdr:cNvSpPr txBox="1"/>
      </xdr:nvSpPr>
      <xdr:spPr>
        <a:xfrm>
          <a:off x="7594111" y="1662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111596</xdr:rowOff>
    </xdr:from>
    <xdr:to>
      <xdr:col>36</xdr:col>
      <xdr:colOff>165100</xdr:colOff>
      <xdr:row>97</xdr:row>
      <xdr:rowOff>41746</xdr:rowOff>
    </xdr:to>
    <xdr:sp macro="" textlink="">
      <xdr:nvSpPr>
        <xdr:cNvPr id="495" name="楕円 494"/>
        <xdr:cNvSpPr/>
      </xdr:nvSpPr>
      <xdr:spPr>
        <a:xfrm>
          <a:off x="6921500" y="165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58273</xdr:rowOff>
    </xdr:from>
    <xdr:ext cx="534377" cy="259045"/>
    <xdr:sp macro="" textlink="">
      <xdr:nvSpPr>
        <xdr:cNvPr id="496" name="テキスト ボックス 495"/>
        <xdr:cNvSpPr txBox="1"/>
      </xdr:nvSpPr>
      <xdr:spPr>
        <a:xfrm>
          <a:off x="6705111" y="1634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42952</xdr:rowOff>
    </xdr:from>
    <xdr:to>
      <xdr:col>85</xdr:col>
      <xdr:colOff>127000</xdr:colOff>
      <xdr:row>39</xdr:row>
      <xdr:rowOff>44450</xdr:rowOff>
    </xdr:to>
    <xdr:cxnSp macro="">
      <xdr:nvCxnSpPr>
        <xdr:cNvPr id="525" name="直線コネクタ 524"/>
        <xdr:cNvCxnSpPr/>
      </xdr:nvCxnSpPr>
      <xdr:spPr>
        <a:xfrm flipV="1">
          <a:off x="15481300" y="6729502"/>
          <a:ext cx="838200" cy="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6" name="災害復旧事業費平均値テキスト"/>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0" name="テキスト ボックス 529"/>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3" name="テキスト ボックス 532"/>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6" name="テキスト ボックス 535"/>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38" name="テキスト ボックス 537"/>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163602</xdr:rowOff>
    </xdr:from>
    <xdr:to>
      <xdr:col>85</xdr:col>
      <xdr:colOff>177800</xdr:colOff>
      <xdr:row>39</xdr:row>
      <xdr:rowOff>93752</xdr:rowOff>
    </xdr:to>
    <xdr:sp macro="" textlink="">
      <xdr:nvSpPr>
        <xdr:cNvPr id="544" name="楕円 543"/>
        <xdr:cNvSpPr/>
      </xdr:nvSpPr>
      <xdr:spPr>
        <a:xfrm>
          <a:off x="16268700" y="667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121112</xdr:rowOff>
    </xdr:from>
    <xdr:ext cx="378565" cy="259045"/>
    <xdr:sp macro="" textlink="">
      <xdr:nvSpPr>
        <xdr:cNvPr id="545" name="災害復旧事業費該当値テキスト"/>
        <xdr:cNvSpPr txBox="1"/>
      </xdr:nvSpPr>
      <xdr:spPr>
        <a:xfrm>
          <a:off x="16370300" y="6636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146786</xdr:rowOff>
    </xdr:from>
    <xdr:to>
      <xdr:col>85</xdr:col>
      <xdr:colOff>127000</xdr:colOff>
      <xdr:row>74</xdr:row>
      <xdr:rowOff>149827</xdr:rowOff>
    </xdr:to>
    <xdr:cxnSp macro="">
      <xdr:nvCxnSpPr>
        <xdr:cNvPr id="629" name="直線コネクタ 628"/>
        <xdr:cNvCxnSpPr/>
      </xdr:nvCxnSpPr>
      <xdr:spPr>
        <a:xfrm>
          <a:off x="15481300" y="12834086"/>
          <a:ext cx="8382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136740</xdr:rowOff>
    </xdr:from>
    <xdr:ext cx="534377" cy="259045"/>
    <xdr:sp macro="" textlink="">
      <xdr:nvSpPr>
        <xdr:cNvPr id="630" name="公債費平均値テキスト"/>
        <xdr:cNvSpPr txBox="1"/>
      </xdr:nvSpPr>
      <xdr:spPr>
        <a:xfrm>
          <a:off x="16370300" y="124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54683</xdr:rowOff>
    </xdr:from>
    <xdr:to>
      <xdr:col>81</xdr:col>
      <xdr:colOff>50800</xdr:colOff>
      <xdr:row>74</xdr:row>
      <xdr:rowOff>146786</xdr:rowOff>
    </xdr:to>
    <xdr:cxnSp macro="">
      <xdr:nvCxnSpPr>
        <xdr:cNvPr id="632" name="直線コネクタ 631"/>
        <xdr:cNvCxnSpPr/>
      </xdr:nvCxnSpPr>
      <xdr:spPr>
        <a:xfrm>
          <a:off x="14592300" y="12741983"/>
          <a:ext cx="889000" cy="9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73959</xdr:rowOff>
    </xdr:from>
    <xdr:ext cx="534377" cy="259045"/>
    <xdr:sp macro="" textlink="">
      <xdr:nvSpPr>
        <xdr:cNvPr id="634" name="テキスト ボックス 633"/>
        <xdr:cNvSpPr txBox="1"/>
      </xdr:nvSpPr>
      <xdr:spPr>
        <a:xfrm>
          <a:off x="15214111" y="1241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54683</xdr:rowOff>
    </xdr:from>
    <xdr:to>
      <xdr:col>76</xdr:col>
      <xdr:colOff>114300</xdr:colOff>
      <xdr:row>74</xdr:row>
      <xdr:rowOff>131356</xdr:rowOff>
    </xdr:to>
    <xdr:cxnSp macro="">
      <xdr:nvCxnSpPr>
        <xdr:cNvPr id="635" name="直線コネクタ 634"/>
        <xdr:cNvCxnSpPr/>
      </xdr:nvCxnSpPr>
      <xdr:spPr>
        <a:xfrm flipV="1">
          <a:off x="13703300" y="12741983"/>
          <a:ext cx="889000" cy="7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97939</xdr:rowOff>
    </xdr:from>
    <xdr:ext cx="534377" cy="259045"/>
    <xdr:sp macro="" textlink="">
      <xdr:nvSpPr>
        <xdr:cNvPr id="637" name="テキスト ボックス 636"/>
        <xdr:cNvSpPr txBox="1"/>
      </xdr:nvSpPr>
      <xdr:spPr>
        <a:xfrm>
          <a:off x="14325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97524</xdr:rowOff>
    </xdr:from>
    <xdr:to>
      <xdr:col>71</xdr:col>
      <xdr:colOff>177800</xdr:colOff>
      <xdr:row>74</xdr:row>
      <xdr:rowOff>131356</xdr:rowOff>
    </xdr:to>
    <xdr:cxnSp macro="">
      <xdr:nvCxnSpPr>
        <xdr:cNvPr id="638" name="直線コネクタ 637"/>
        <xdr:cNvCxnSpPr/>
      </xdr:nvCxnSpPr>
      <xdr:spPr>
        <a:xfrm>
          <a:off x="12814300" y="12784824"/>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82280</xdr:rowOff>
    </xdr:from>
    <xdr:ext cx="534377" cy="259045"/>
    <xdr:sp macro="" textlink="">
      <xdr:nvSpPr>
        <xdr:cNvPr id="640" name="テキスト ボックス 639"/>
        <xdr:cNvSpPr txBox="1"/>
      </xdr:nvSpPr>
      <xdr:spPr>
        <a:xfrm>
          <a:off x="13436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59100</xdr:rowOff>
    </xdr:from>
    <xdr:ext cx="534377" cy="259045"/>
    <xdr:sp macro="" textlink="">
      <xdr:nvSpPr>
        <xdr:cNvPr id="642" name="テキスト ボックス 641"/>
        <xdr:cNvSpPr txBox="1"/>
      </xdr:nvSpPr>
      <xdr:spPr>
        <a:xfrm>
          <a:off x="12547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99027</xdr:rowOff>
    </xdr:from>
    <xdr:to>
      <xdr:col>85</xdr:col>
      <xdr:colOff>177800</xdr:colOff>
      <xdr:row>75</xdr:row>
      <xdr:rowOff>29177</xdr:rowOff>
    </xdr:to>
    <xdr:sp macro="" textlink="">
      <xdr:nvSpPr>
        <xdr:cNvPr id="648" name="楕円 647"/>
        <xdr:cNvSpPr/>
      </xdr:nvSpPr>
      <xdr:spPr>
        <a:xfrm>
          <a:off x="16268700" y="127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77454</xdr:rowOff>
    </xdr:from>
    <xdr:ext cx="534377" cy="259045"/>
    <xdr:sp macro="" textlink="">
      <xdr:nvSpPr>
        <xdr:cNvPr id="649" name="公債費該当値テキスト"/>
        <xdr:cNvSpPr txBox="1"/>
      </xdr:nvSpPr>
      <xdr:spPr>
        <a:xfrm>
          <a:off x="16370300" y="1276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95986</xdr:rowOff>
    </xdr:from>
    <xdr:to>
      <xdr:col>81</xdr:col>
      <xdr:colOff>101600</xdr:colOff>
      <xdr:row>75</xdr:row>
      <xdr:rowOff>26136</xdr:rowOff>
    </xdr:to>
    <xdr:sp macro="" textlink="">
      <xdr:nvSpPr>
        <xdr:cNvPr id="650" name="楕円 649"/>
        <xdr:cNvSpPr/>
      </xdr:nvSpPr>
      <xdr:spPr>
        <a:xfrm>
          <a:off x="15430500" y="127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17263</xdr:rowOff>
    </xdr:from>
    <xdr:ext cx="534377" cy="259045"/>
    <xdr:sp macro="" textlink="">
      <xdr:nvSpPr>
        <xdr:cNvPr id="651" name="テキスト ボックス 650"/>
        <xdr:cNvSpPr txBox="1"/>
      </xdr:nvSpPr>
      <xdr:spPr>
        <a:xfrm>
          <a:off x="15214111" y="1287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3883</xdr:rowOff>
    </xdr:from>
    <xdr:to>
      <xdr:col>76</xdr:col>
      <xdr:colOff>165100</xdr:colOff>
      <xdr:row>74</xdr:row>
      <xdr:rowOff>105483</xdr:rowOff>
    </xdr:to>
    <xdr:sp macro="" textlink="">
      <xdr:nvSpPr>
        <xdr:cNvPr id="652" name="楕円 651"/>
        <xdr:cNvSpPr/>
      </xdr:nvSpPr>
      <xdr:spPr>
        <a:xfrm>
          <a:off x="14541500" y="1269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96610</xdr:rowOff>
    </xdr:from>
    <xdr:ext cx="534377" cy="259045"/>
    <xdr:sp macro="" textlink="">
      <xdr:nvSpPr>
        <xdr:cNvPr id="653" name="テキスト ボックス 652"/>
        <xdr:cNvSpPr txBox="1"/>
      </xdr:nvSpPr>
      <xdr:spPr>
        <a:xfrm>
          <a:off x="14325111" y="1278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80556</xdr:rowOff>
    </xdr:from>
    <xdr:to>
      <xdr:col>72</xdr:col>
      <xdr:colOff>38100</xdr:colOff>
      <xdr:row>75</xdr:row>
      <xdr:rowOff>10706</xdr:rowOff>
    </xdr:to>
    <xdr:sp macro="" textlink="">
      <xdr:nvSpPr>
        <xdr:cNvPr id="654" name="楕円 653"/>
        <xdr:cNvSpPr/>
      </xdr:nvSpPr>
      <xdr:spPr>
        <a:xfrm>
          <a:off x="13652500" y="127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1833</xdr:rowOff>
    </xdr:from>
    <xdr:ext cx="534377" cy="259045"/>
    <xdr:sp macro="" textlink="">
      <xdr:nvSpPr>
        <xdr:cNvPr id="655" name="テキスト ボックス 654"/>
        <xdr:cNvSpPr txBox="1"/>
      </xdr:nvSpPr>
      <xdr:spPr>
        <a:xfrm>
          <a:off x="13436111" y="128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46724</xdr:rowOff>
    </xdr:from>
    <xdr:to>
      <xdr:col>67</xdr:col>
      <xdr:colOff>101600</xdr:colOff>
      <xdr:row>74</xdr:row>
      <xdr:rowOff>148324</xdr:rowOff>
    </xdr:to>
    <xdr:sp macro="" textlink="">
      <xdr:nvSpPr>
        <xdr:cNvPr id="656" name="楕円 655"/>
        <xdr:cNvSpPr/>
      </xdr:nvSpPr>
      <xdr:spPr>
        <a:xfrm>
          <a:off x="12763500" y="127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139451</xdr:rowOff>
    </xdr:from>
    <xdr:ext cx="534377" cy="259045"/>
    <xdr:sp macro="" textlink="">
      <xdr:nvSpPr>
        <xdr:cNvPr id="657" name="テキスト ボックス 656"/>
        <xdr:cNvSpPr txBox="1"/>
      </xdr:nvSpPr>
      <xdr:spPr>
        <a:xfrm>
          <a:off x="12547111" y="1282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136500</xdr:rowOff>
    </xdr:from>
    <xdr:to>
      <xdr:col>85</xdr:col>
      <xdr:colOff>127000</xdr:colOff>
      <xdr:row>97</xdr:row>
      <xdr:rowOff>155634</xdr:rowOff>
    </xdr:to>
    <xdr:cxnSp macro="">
      <xdr:nvCxnSpPr>
        <xdr:cNvPr id="684" name="直線コネクタ 683"/>
        <xdr:cNvCxnSpPr/>
      </xdr:nvCxnSpPr>
      <xdr:spPr>
        <a:xfrm>
          <a:off x="15481300" y="16767150"/>
          <a:ext cx="8382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156835</xdr:rowOff>
    </xdr:from>
    <xdr:ext cx="534377" cy="259045"/>
    <xdr:sp macro="" textlink="">
      <xdr:nvSpPr>
        <xdr:cNvPr id="685" name="積立金平均値テキスト"/>
        <xdr:cNvSpPr txBox="1"/>
      </xdr:nvSpPr>
      <xdr:spPr>
        <a:xfrm>
          <a:off x="16370300" y="16444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33286</xdr:rowOff>
    </xdr:from>
    <xdr:to>
      <xdr:col>81</xdr:col>
      <xdr:colOff>50800</xdr:colOff>
      <xdr:row>97</xdr:row>
      <xdr:rowOff>136500</xdr:rowOff>
    </xdr:to>
    <xdr:cxnSp macro="">
      <xdr:nvCxnSpPr>
        <xdr:cNvPr id="687" name="直線コネクタ 686"/>
        <xdr:cNvCxnSpPr/>
      </xdr:nvCxnSpPr>
      <xdr:spPr>
        <a:xfrm>
          <a:off x="14592300" y="16663936"/>
          <a:ext cx="889000" cy="10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9" name="テキスト ボックス 688"/>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33286</xdr:rowOff>
    </xdr:from>
    <xdr:to>
      <xdr:col>76</xdr:col>
      <xdr:colOff>114300</xdr:colOff>
      <xdr:row>97</xdr:row>
      <xdr:rowOff>83967</xdr:rowOff>
    </xdr:to>
    <xdr:cxnSp macro="">
      <xdr:nvCxnSpPr>
        <xdr:cNvPr id="690" name="直線コネクタ 689"/>
        <xdr:cNvCxnSpPr/>
      </xdr:nvCxnSpPr>
      <xdr:spPr>
        <a:xfrm flipV="1">
          <a:off x="13703300" y="16663936"/>
          <a:ext cx="889000" cy="5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112385</xdr:rowOff>
    </xdr:from>
    <xdr:ext cx="534377" cy="259045"/>
    <xdr:sp macro="" textlink="">
      <xdr:nvSpPr>
        <xdr:cNvPr id="692" name="テキスト ボックス 691"/>
        <xdr:cNvSpPr txBox="1"/>
      </xdr:nvSpPr>
      <xdr:spPr>
        <a:xfrm>
          <a:off x="14325111" y="167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141117</xdr:rowOff>
    </xdr:from>
    <xdr:to>
      <xdr:col>71</xdr:col>
      <xdr:colOff>177800</xdr:colOff>
      <xdr:row>97</xdr:row>
      <xdr:rowOff>83967</xdr:rowOff>
    </xdr:to>
    <xdr:cxnSp macro="">
      <xdr:nvCxnSpPr>
        <xdr:cNvPr id="693" name="直線コネクタ 692"/>
        <xdr:cNvCxnSpPr/>
      </xdr:nvCxnSpPr>
      <xdr:spPr>
        <a:xfrm>
          <a:off x="12814300" y="16257417"/>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109346</xdr:rowOff>
    </xdr:from>
    <xdr:ext cx="534377" cy="259045"/>
    <xdr:sp macro="" textlink="">
      <xdr:nvSpPr>
        <xdr:cNvPr id="695" name="テキスト ボックス 694"/>
        <xdr:cNvSpPr txBox="1"/>
      </xdr:nvSpPr>
      <xdr:spPr>
        <a:xfrm>
          <a:off x="13436111" y="163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67029</xdr:rowOff>
    </xdr:from>
    <xdr:ext cx="534377" cy="259045"/>
    <xdr:sp macro="" textlink="">
      <xdr:nvSpPr>
        <xdr:cNvPr id="697" name="テキスト ボックス 696"/>
        <xdr:cNvSpPr txBox="1"/>
      </xdr:nvSpPr>
      <xdr:spPr>
        <a:xfrm>
          <a:off x="12547111" y="1652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104834</xdr:rowOff>
    </xdr:from>
    <xdr:to>
      <xdr:col>85</xdr:col>
      <xdr:colOff>177800</xdr:colOff>
      <xdr:row>98</xdr:row>
      <xdr:rowOff>34984</xdr:rowOff>
    </xdr:to>
    <xdr:sp macro="" textlink="">
      <xdr:nvSpPr>
        <xdr:cNvPr id="703" name="楕円 702"/>
        <xdr:cNvSpPr/>
      </xdr:nvSpPr>
      <xdr:spPr>
        <a:xfrm>
          <a:off x="16268700" y="167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19761</xdr:rowOff>
    </xdr:from>
    <xdr:ext cx="469744" cy="259045"/>
    <xdr:sp macro="" textlink="">
      <xdr:nvSpPr>
        <xdr:cNvPr id="704" name="積立金該当値テキスト"/>
        <xdr:cNvSpPr txBox="1"/>
      </xdr:nvSpPr>
      <xdr:spPr>
        <a:xfrm>
          <a:off x="16370300" y="1665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85700</xdr:rowOff>
    </xdr:from>
    <xdr:to>
      <xdr:col>81</xdr:col>
      <xdr:colOff>101600</xdr:colOff>
      <xdr:row>98</xdr:row>
      <xdr:rowOff>15850</xdr:rowOff>
    </xdr:to>
    <xdr:sp macro="" textlink="">
      <xdr:nvSpPr>
        <xdr:cNvPr id="705" name="楕円 704"/>
        <xdr:cNvSpPr/>
      </xdr:nvSpPr>
      <xdr:spPr>
        <a:xfrm>
          <a:off x="15430500" y="167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6977</xdr:rowOff>
    </xdr:from>
    <xdr:ext cx="469744" cy="259045"/>
    <xdr:sp macro="" textlink="">
      <xdr:nvSpPr>
        <xdr:cNvPr id="706" name="テキスト ボックス 705"/>
        <xdr:cNvSpPr txBox="1"/>
      </xdr:nvSpPr>
      <xdr:spPr>
        <a:xfrm>
          <a:off x="15246428" y="1680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153936</xdr:rowOff>
    </xdr:from>
    <xdr:to>
      <xdr:col>76</xdr:col>
      <xdr:colOff>165100</xdr:colOff>
      <xdr:row>97</xdr:row>
      <xdr:rowOff>84086</xdr:rowOff>
    </xdr:to>
    <xdr:sp macro="" textlink="">
      <xdr:nvSpPr>
        <xdr:cNvPr id="707" name="楕円 706"/>
        <xdr:cNvSpPr/>
      </xdr:nvSpPr>
      <xdr:spPr>
        <a:xfrm>
          <a:off x="14541500" y="1661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100613</xdr:rowOff>
    </xdr:from>
    <xdr:ext cx="534377" cy="259045"/>
    <xdr:sp macro="" textlink="">
      <xdr:nvSpPr>
        <xdr:cNvPr id="708" name="テキスト ボックス 707"/>
        <xdr:cNvSpPr txBox="1"/>
      </xdr:nvSpPr>
      <xdr:spPr>
        <a:xfrm>
          <a:off x="14325111" y="1638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33167</xdr:rowOff>
    </xdr:from>
    <xdr:to>
      <xdr:col>72</xdr:col>
      <xdr:colOff>38100</xdr:colOff>
      <xdr:row>97</xdr:row>
      <xdr:rowOff>134767</xdr:rowOff>
    </xdr:to>
    <xdr:sp macro="" textlink="">
      <xdr:nvSpPr>
        <xdr:cNvPr id="709" name="楕円 708"/>
        <xdr:cNvSpPr/>
      </xdr:nvSpPr>
      <xdr:spPr>
        <a:xfrm>
          <a:off x="13652500" y="166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125894</xdr:rowOff>
    </xdr:from>
    <xdr:ext cx="469744" cy="259045"/>
    <xdr:sp macro="" textlink="">
      <xdr:nvSpPr>
        <xdr:cNvPr id="710" name="テキスト ボックス 709"/>
        <xdr:cNvSpPr txBox="1"/>
      </xdr:nvSpPr>
      <xdr:spPr>
        <a:xfrm>
          <a:off x="13468428" y="1675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90317</xdr:rowOff>
    </xdr:from>
    <xdr:to>
      <xdr:col>67</xdr:col>
      <xdr:colOff>101600</xdr:colOff>
      <xdr:row>95</xdr:row>
      <xdr:rowOff>20467</xdr:rowOff>
    </xdr:to>
    <xdr:sp macro="" textlink="">
      <xdr:nvSpPr>
        <xdr:cNvPr id="711" name="楕円 710"/>
        <xdr:cNvSpPr/>
      </xdr:nvSpPr>
      <xdr:spPr>
        <a:xfrm>
          <a:off x="12763500" y="1620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36994</xdr:rowOff>
    </xdr:from>
    <xdr:ext cx="534377" cy="259045"/>
    <xdr:sp macro="" textlink="">
      <xdr:nvSpPr>
        <xdr:cNvPr id="712" name="テキスト ボックス 711"/>
        <xdr:cNvSpPr txBox="1"/>
      </xdr:nvSpPr>
      <xdr:spPr>
        <a:xfrm>
          <a:off x="12547111" y="1598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79611</xdr:rowOff>
    </xdr:from>
    <xdr:to>
      <xdr:col>116</xdr:col>
      <xdr:colOff>63500</xdr:colOff>
      <xdr:row>39</xdr:row>
      <xdr:rowOff>98878</xdr:rowOff>
    </xdr:to>
    <xdr:cxnSp macro="">
      <xdr:nvCxnSpPr>
        <xdr:cNvPr id="743" name="直線コネクタ 742"/>
        <xdr:cNvCxnSpPr/>
      </xdr:nvCxnSpPr>
      <xdr:spPr>
        <a:xfrm flipV="1">
          <a:off x="21323300" y="6766161"/>
          <a:ext cx="8382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130392</xdr:rowOff>
    </xdr:from>
    <xdr:ext cx="469744" cy="259045"/>
    <xdr:sp macro="" textlink="">
      <xdr:nvSpPr>
        <xdr:cNvPr id="744" name="投資及び出資金平均値テキスト"/>
        <xdr:cNvSpPr txBox="1"/>
      </xdr:nvSpPr>
      <xdr:spPr>
        <a:xfrm>
          <a:off x="22212300" y="6302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79991</xdr:rowOff>
    </xdr:from>
    <xdr:ext cx="469744" cy="259045"/>
    <xdr:sp macro="" textlink="">
      <xdr:nvSpPr>
        <xdr:cNvPr id="748" name="テキスト ボックス 747"/>
        <xdr:cNvSpPr txBox="1"/>
      </xdr:nvSpPr>
      <xdr:spPr>
        <a:xfrm>
          <a:off x="21088428" y="625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109164</xdr:rowOff>
    </xdr:from>
    <xdr:ext cx="469744" cy="259045"/>
    <xdr:sp macro="" textlink="">
      <xdr:nvSpPr>
        <xdr:cNvPr id="751" name="テキスト ボックス 750"/>
        <xdr:cNvSpPr txBox="1"/>
      </xdr:nvSpPr>
      <xdr:spPr>
        <a:xfrm>
          <a:off x="20199428" y="62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64424</xdr:rowOff>
    </xdr:from>
    <xdr:ext cx="469744" cy="259045"/>
    <xdr:sp macro="" textlink="">
      <xdr:nvSpPr>
        <xdr:cNvPr id="754" name="テキスト ボックス 753"/>
        <xdr:cNvSpPr txBox="1"/>
      </xdr:nvSpPr>
      <xdr:spPr>
        <a:xfrm>
          <a:off x="19310428"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134528</xdr:rowOff>
    </xdr:from>
    <xdr:ext cx="469744" cy="259045"/>
    <xdr:sp macro="" textlink="">
      <xdr:nvSpPr>
        <xdr:cNvPr id="756" name="テキスト ボックス 755"/>
        <xdr:cNvSpPr txBox="1"/>
      </xdr:nvSpPr>
      <xdr:spPr>
        <a:xfrm>
          <a:off x="18421428" y="63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28811</xdr:rowOff>
    </xdr:from>
    <xdr:to>
      <xdr:col>116</xdr:col>
      <xdr:colOff>114300</xdr:colOff>
      <xdr:row>39</xdr:row>
      <xdr:rowOff>130411</xdr:rowOff>
    </xdr:to>
    <xdr:sp macro="" textlink="">
      <xdr:nvSpPr>
        <xdr:cNvPr id="762" name="楕円 761"/>
        <xdr:cNvSpPr/>
      </xdr:nvSpPr>
      <xdr:spPr>
        <a:xfrm>
          <a:off x="22110700" y="671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115188</xdr:rowOff>
    </xdr:from>
    <xdr:ext cx="378565" cy="259045"/>
    <xdr:sp macro="" textlink="">
      <xdr:nvSpPr>
        <xdr:cNvPr id="763" name="投資及び出資金該当値テキスト"/>
        <xdr:cNvSpPr txBox="1"/>
      </xdr:nvSpPr>
      <xdr:spPr>
        <a:xfrm>
          <a:off x="22212300" y="6630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1" name="直線コネクタ 790"/>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4" name="貸付金最大値テキスト"/>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5" name="直線コネクタ 794"/>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103010</xdr:rowOff>
    </xdr:from>
    <xdr:to>
      <xdr:col>116</xdr:col>
      <xdr:colOff>63500</xdr:colOff>
      <xdr:row>57</xdr:row>
      <xdr:rowOff>170732</xdr:rowOff>
    </xdr:to>
    <xdr:cxnSp macro="">
      <xdr:nvCxnSpPr>
        <xdr:cNvPr id="796" name="直線コネクタ 795"/>
        <xdr:cNvCxnSpPr/>
      </xdr:nvCxnSpPr>
      <xdr:spPr>
        <a:xfrm>
          <a:off x="21323300" y="9875660"/>
          <a:ext cx="838200" cy="6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54398</xdr:rowOff>
    </xdr:from>
    <xdr:ext cx="469744" cy="259045"/>
    <xdr:sp macro="" textlink="">
      <xdr:nvSpPr>
        <xdr:cNvPr id="797" name="貸付金平均値テキスト"/>
        <xdr:cNvSpPr txBox="1"/>
      </xdr:nvSpPr>
      <xdr:spPr>
        <a:xfrm>
          <a:off x="22212300" y="9484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798" name="フローチャート: 判断 797"/>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16142</xdr:rowOff>
    </xdr:from>
    <xdr:to>
      <xdr:col>111</xdr:col>
      <xdr:colOff>177800</xdr:colOff>
      <xdr:row>57</xdr:row>
      <xdr:rowOff>103010</xdr:rowOff>
    </xdr:to>
    <xdr:cxnSp macro="">
      <xdr:nvCxnSpPr>
        <xdr:cNvPr id="799" name="直線コネクタ 798"/>
        <xdr:cNvCxnSpPr/>
      </xdr:nvCxnSpPr>
      <xdr:spPr>
        <a:xfrm>
          <a:off x="20434300" y="9617342"/>
          <a:ext cx="889000" cy="25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0" name="フローチャート: 判断 799"/>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165879</xdr:rowOff>
    </xdr:from>
    <xdr:ext cx="469744" cy="259045"/>
    <xdr:sp macro="" textlink="">
      <xdr:nvSpPr>
        <xdr:cNvPr id="801" name="テキスト ボックス 800"/>
        <xdr:cNvSpPr txBox="1"/>
      </xdr:nvSpPr>
      <xdr:spPr>
        <a:xfrm>
          <a:off x="21088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16142</xdr:rowOff>
    </xdr:from>
    <xdr:to>
      <xdr:col>107</xdr:col>
      <xdr:colOff>50800</xdr:colOff>
      <xdr:row>57</xdr:row>
      <xdr:rowOff>53861</xdr:rowOff>
    </xdr:to>
    <xdr:cxnSp macro="">
      <xdr:nvCxnSpPr>
        <xdr:cNvPr id="802" name="直線コネクタ 801"/>
        <xdr:cNvCxnSpPr/>
      </xdr:nvCxnSpPr>
      <xdr:spPr>
        <a:xfrm flipV="1">
          <a:off x="19545300" y="9617342"/>
          <a:ext cx="889000" cy="20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3" name="フローチャート: 判断 802"/>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92816</xdr:rowOff>
    </xdr:from>
    <xdr:ext cx="469744" cy="259045"/>
    <xdr:sp macro="" textlink="">
      <xdr:nvSpPr>
        <xdr:cNvPr id="804" name="テキスト ボックス 803"/>
        <xdr:cNvSpPr txBox="1"/>
      </xdr:nvSpPr>
      <xdr:spPr>
        <a:xfrm>
          <a:off x="20199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39459</xdr:rowOff>
    </xdr:from>
    <xdr:to>
      <xdr:col>102</xdr:col>
      <xdr:colOff>114300</xdr:colOff>
      <xdr:row>57</xdr:row>
      <xdr:rowOff>53861</xdr:rowOff>
    </xdr:to>
    <xdr:cxnSp macro="">
      <xdr:nvCxnSpPr>
        <xdr:cNvPr id="805" name="直線コネクタ 804"/>
        <xdr:cNvCxnSpPr/>
      </xdr:nvCxnSpPr>
      <xdr:spPr>
        <a:xfrm>
          <a:off x="18656300" y="9812109"/>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6" name="フローチャート: 判断 805"/>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157935</xdr:rowOff>
    </xdr:from>
    <xdr:ext cx="469744" cy="259045"/>
    <xdr:sp macro="" textlink="">
      <xdr:nvSpPr>
        <xdr:cNvPr id="807" name="テキスト ボックス 806"/>
        <xdr:cNvSpPr txBox="1"/>
      </xdr:nvSpPr>
      <xdr:spPr>
        <a:xfrm>
          <a:off x="19310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08" name="フローチャート: 判断 807"/>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104900</xdr:rowOff>
    </xdr:from>
    <xdr:ext cx="469744" cy="259045"/>
    <xdr:sp macro="" textlink="">
      <xdr:nvSpPr>
        <xdr:cNvPr id="809" name="テキスト ボックス 808"/>
        <xdr:cNvSpPr txBox="1"/>
      </xdr:nvSpPr>
      <xdr:spPr>
        <a:xfrm>
          <a:off x="18421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119932</xdr:rowOff>
    </xdr:from>
    <xdr:to>
      <xdr:col>116</xdr:col>
      <xdr:colOff>114300</xdr:colOff>
      <xdr:row>58</xdr:row>
      <xdr:rowOff>50082</xdr:rowOff>
    </xdr:to>
    <xdr:sp macro="" textlink="">
      <xdr:nvSpPr>
        <xdr:cNvPr id="815" name="楕円 814"/>
        <xdr:cNvSpPr/>
      </xdr:nvSpPr>
      <xdr:spPr>
        <a:xfrm>
          <a:off x="22110700" y="98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34859</xdr:rowOff>
    </xdr:from>
    <xdr:ext cx="378565" cy="259045"/>
    <xdr:sp macro="" textlink="">
      <xdr:nvSpPr>
        <xdr:cNvPr id="816" name="貸付金該当値テキスト"/>
        <xdr:cNvSpPr txBox="1"/>
      </xdr:nvSpPr>
      <xdr:spPr>
        <a:xfrm>
          <a:off x="22212300" y="9807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52210</xdr:rowOff>
    </xdr:from>
    <xdr:to>
      <xdr:col>112</xdr:col>
      <xdr:colOff>38100</xdr:colOff>
      <xdr:row>57</xdr:row>
      <xdr:rowOff>153810</xdr:rowOff>
    </xdr:to>
    <xdr:sp macro="" textlink="">
      <xdr:nvSpPr>
        <xdr:cNvPr id="817" name="楕円 816"/>
        <xdr:cNvSpPr/>
      </xdr:nvSpPr>
      <xdr:spPr>
        <a:xfrm>
          <a:off x="21272500" y="98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144937</xdr:rowOff>
    </xdr:from>
    <xdr:ext cx="469744" cy="259045"/>
    <xdr:sp macro="" textlink="">
      <xdr:nvSpPr>
        <xdr:cNvPr id="818" name="テキスト ボックス 817"/>
        <xdr:cNvSpPr txBox="1"/>
      </xdr:nvSpPr>
      <xdr:spPr>
        <a:xfrm>
          <a:off x="21088428" y="991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136792</xdr:rowOff>
    </xdr:from>
    <xdr:to>
      <xdr:col>107</xdr:col>
      <xdr:colOff>101600</xdr:colOff>
      <xdr:row>56</xdr:row>
      <xdr:rowOff>66942</xdr:rowOff>
    </xdr:to>
    <xdr:sp macro="" textlink="">
      <xdr:nvSpPr>
        <xdr:cNvPr id="819" name="楕円 818"/>
        <xdr:cNvSpPr/>
      </xdr:nvSpPr>
      <xdr:spPr>
        <a:xfrm>
          <a:off x="20383500" y="956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83469</xdr:rowOff>
    </xdr:from>
    <xdr:ext cx="469744" cy="259045"/>
    <xdr:sp macro="" textlink="">
      <xdr:nvSpPr>
        <xdr:cNvPr id="820" name="テキスト ボックス 819"/>
        <xdr:cNvSpPr txBox="1"/>
      </xdr:nvSpPr>
      <xdr:spPr>
        <a:xfrm>
          <a:off x="20199428" y="934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3061</xdr:rowOff>
    </xdr:from>
    <xdr:to>
      <xdr:col>102</xdr:col>
      <xdr:colOff>165100</xdr:colOff>
      <xdr:row>57</xdr:row>
      <xdr:rowOff>104661</xdr:rowOff>
    </xdr:to>
    <xdr:sp macro="" textlink="">
      <xdr:nvSpPr>
        <xdr:cNvPr id="821" name="楕円 820"/>
        <xdr:cNvSpPr/>
      </xdr:nvSpPr>
      <xdr:spPr>
        <a:xfrm>
          <a:off x="19494500" y="977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95788</xdr:rowOff>
    </xdr:from>
    <xdr:ext cx="469744" cy="259045"/>
    <xdr:sp macro="" textlink="">
      <xdr:nvSpPr>
        <xdr:cNvPr id="822" name="テキスト ボックス 821"/>
        <xdr:cNvSpPr txBox="1"/>
      </xdr:nvSpPr>
      <xdr:spPr>
        <a:xfrm>
          <a:off x="19310428" y="986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160109</xdr:rowOff>
    </xdr:from>
    <xdr:to>
      <xdr:col>98</xdr:col>
      <xdr:colOff>38100</xdr:colOff>
      <xdr:row>57</xdr:row>
      <xdr:rowOff>90259</xdr:rowOff>
    </xdr:to>
    <xdr:sp macro="" textlink="">
      <xdr:nvSpPr>
        <xdr:cNvPr id="823" name="楕円 822"/>
        <xdr:cNvSpPr/>
      </xdr:nvSpPr>
      <xdr:spPr>
        <a:xfrm>
          <a:off x="18605500" y="976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81386</xdr:rowOff>
    </xdr:from>
    <xdr:ext cx="469744" cy="259045"/>
    <xdr:sp macro="" textlink="">
      <xdr:nvSpPr>
        <xdr:cNvPr id="824" name="テキスト ボックス 823"/>
        <xdr:cNvSpPr txBox="1"/>
      </xdr:nvSpPr>
      <xdr:spPr>
        <a:xfrm>
          <a:off x="18421428" y="985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49" name="直線コネクタ 848"/>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0" name="繰出金最小値テキスト"/>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1" name="直線コネクタ 850"/>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2" name="繰出金最大値テキスト"/>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3" name="直線コネクタ 852"/>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54813</xdr:rowOff>
    </xdr:from>
    <xdr:to>
      <xdr:col>116</xdr:col>
      <xdr:colOff>63500</xdr:colOff>
      <xdr:row>73</xdr:row>
      <xdr:rowOff>78854</xdr:rowOff>
    </xdr:to>
    <xdr:cxnSp macro="">
      <xdr:nvCxnSpPr>
        <xdr:cNvPr id="854" name="直線コネクタ 853"/>
        <xdr:cNvCxnSpPr/>
      </xdr:nvCxnSpPr>
      <xdr:spPr>
        <a:xfrm flipV="1">
          <a:off x="21323300" y="12570663"/>
          <a:ext cx="8382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76395</xdr:rowOff>
    </xdr:from>
    <xdr:ext cx="534377" cy="259045"/>
    <xdr:sp macro="" textlink="">
      <xdr:nvSpPr>
        <xdr:cNvPr id="855" name="繰出金平均値テキスト"/>
        <xdr:cNvSpPr txBox="1"/>
      </xdr:nvSpPr>
      <xdr:spPr>
        <a:xfrm>
          <a:off x="22212300" y="12592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6" name="フローチャート: 判断 855"/>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45059</xdr:rowOff>
    </xdr:from>
    <xdr:to>
      <xdr:col>111</xdr:col>
      <xdr:colOff>177800</xdr:colOff>
      <xdr:row>73</xdr:row>
      <xdr:rowOff>78854</xdr:rowOff>
    </xdr:to>
    <xdr:cxnSp macro="">
      <xdr:nvCxnSpPr>
        <xdr:cNvPr id="857" name="直線コネクタ 856"/>
        <xdr:cNvCxnSpPr/>
      </xdr:nvCxnSpPr>
      <xdr:spPr>
        <a:xfrm>
          <a:off x="20434300" y="12560909"/>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58" name="フローチャート: 判断 857"/>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59" name="テキスト ボックス 858"/>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33363</xdr:rowOff>
    </xdr:from>
    <xdr:to>
      <xdr:col>107</xdr:col>
      <xdr:colOff>50800</xdr:colOff>
      <xdr:row>73</xdr:row>
      <xdr:rowOff>45059</xdr:rowOff>
    </xdr:to>
    <xdr:cxnSp macro="">
      <xdr:nvCxnSpPr>
        <xdr:cNvPr id="860" name="直線コネクタ 859"/>
        <xdr:cNvCxnSpPr/>
      </xdr:nvCxnSpPr>
      <xdr:spPr>
        <a:xfrm>
          <a:off x="19545300" y="12549213"/>
          <a:ext cx="889000" cy="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1" name="フローチャート: 判断 860"/>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55046</xdr:rowOff>
    </xdr:from>
    <xdr:ext cx="534377" cy="259045"/>
    <xdr:sp macro="" textlink="">
      <xdr:nvSpPr>
        <xdr:cNvPr id="862" name="テキスト ボックス 861"/>
        <xdr:cNvSpPr txBox="1"/>
      </xdr:nvSpPr>
      <xdr:spPr>
        <a:xfrm>
          <a:off x="20167111" y="1222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33363</xdr:rowOff>
    </xdr:from>
    <xdr:to>
      <xdr:col>102</xdr:col>
      <xdr:colOff>114300</xdr:colOff>
      <xdr:row>73</xdr:row>
      <xdr:rowOff>65405</xdr:rowOff>
    </xdr:to>
    <xdr:cxnSp macro="">
      <xdr:nvCxnSpPr>
        <xdr:cNvPr id="863" name="直線コネクタ 862"/>
        <xdr:cNvCxnSpPr/>
      </xdr:nvCxnSpPr>
      <xdr:spPr>
        <a:xfrm flipV="1">
          <a:off x="18656300" y="12549213"/>
          <a:ext cx="889000" cy="3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4" name="フローチャート: 判断 863"/>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16565</xdr:rowOff>
    </xdr:from>
    <xdr:ext cx="534377" cy="259045"/>
    <xdr:sp macro="" textlink="">
      <xdr:nvSpPr>
        <xdr:cNvPr id="865" name="テキスト ボックス 864"/>
        <xdr:cNvSpPr txBox="1"/>
      </xdr:nvSpPr>
      <xdr:spPr>
        <a:xfrm>
          <a:off x="19278111" y="121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6" name="フローチャート: 判断 865"/>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129494</xdr:rowOff>
    </xdr:from>
    <xdr:ext cx="534377" cy="259045"/>
    <xdr:sp macro="" textlink="">
      <xdr:nvSpPr>
        <xdr:cNvPr id="867" name="テキスト ボックス 866"/>
        <xdr:cNvSpPr txBox="1"/>
      </xdr:nvSpPr>
      <xdr:spPr>
        <a:xfrm>
          <a:off x="18389111" y="121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4013</xdr:rowOff>
    </xdr:from>
    <xdr:to>
      <xdr:col>116</xdr:col>
      <xdr:colOff>114300</xdr:colOff>
      <xdr:row>73</xdr:row>
      <xdr:rowOff>105613</xdr:rowOff>
    </xdr:to>
    <xdr:sp macro="" textlink="">
      <xdr:nvSpPr>
        <xdr:cNvPr id="873" name="楕円 872"/>
        <xdr:cNvSpPr/>
      </xdr:nvSpPr>
      <xdr:spPr>
        <a:xfrm>
          <a:off x="22110700" y="1251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26890</xdr:rowOff>
    </xdr:from>
    <xdr:ext cx="534377" cy="259045"/>
    <xdr:sp macro="" textlink="">
      <xdr:nvSpPr>
        <xdr:cNvPr id="874" name="繰出金該当値テキスト"/>
        <xdr:cNvSpPr txBox="1"/>
      </xdr:nvSpPr>
      <xdr:spPr>
        <a:xfrm>
          <a:off x="22212300" y="123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28054</xdr:rowOff>
    </xdr:from>
    <xdr:to>
      <xdr:col>112</xdr:col>
      <xdr:colOff>38100</xdr:colOff>
      <xdr:row>73</xdr:row>
      <xdr:rowOff>129654</xdr:rowOff>
    </xdr:to>
    <xdr:sp macro="" textlink="">
      <xdr:nvSpPr>
        <xdr:cNvPr id="875" name="楕円 874"/>
        <xdr:cNvSpPr/>
      </xdr:nvSpPr>
      <xdr:spPr>
        <a:xfrm>
          <a:off x="21272500" y="125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120781</xdr:rowOff>
    </xdr:from>
    <xdr:ext cx="534377" cy="259045"/>
    <xdr:sp macro="" textlink="">
      <xdr:nvSpPr>
        <xdr:cNvPr id="876" name="テキスト ボックス 875"/>
        <xdr:cNvSpPr txBox="1"/>
      </xdr:nvSpPr>
      <xdr:spPr>
        <a:xfrm>
          <a:off x="21056111" y="1263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165709</xdr:rowOff>
    </xdr:from>
    <xdr:to>
      <xdr:col>107</xdr:col>
      <xdr:colOff>101600</xdr:colOff>
      <xdr:row>73</xdr:row>
      <xdr:rowOff>95859</xdr:rowOff>
    </xdr:to>
    <xdr:sp macro="" textlink="">
      <xdr:nvSpPr>
        <xdr:cNvPr id="877" name="楕円 876"/>
        <xdr:cNvSpPr/>
      </xdr:nvSpPr>
      <xdr:spPr>
        <a:xfrm>
          <a:off x="20383500" y="1251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86986</xdr:rowOff>
    </xdr:from>
    <xdr:ext cx="534377" cy="259045"/>
    <xdr:sp macro="" textlink="">
      <xdr:nvSpPr>
        <xdr:cNvPr id="878" name="テキスト ボックス 877"/>
        <xdr:cNvSpPr txBox="1"/>
      </xdr:nvSpPr>
      <xdr:spPr>
        <a:xfrm>
          <a:off x="20167111" y="1260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154013</xdr:rowOff>
    </xdr:from>
    <xdr:to>
      <xdr:col>102</xdr:col>
      <xdr:colOff>165100</xdr:colOff>
      <xdr:row>73</xdr:row>
      <xdr:rowOff>84163</xdr:rowOff>
    </xdr:to>
    <xdr:sp macro="" textlink="">
      <xdr:nvSpPr>
        <xdr:cNvPr id="879" name="楕円 878"/>
        <xdr:cNvSpPr/>
      </xdr:nvSpPr>
      <xdr:spPr>
        <a:xfrm>
          <a:off x="19494500" y="1249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75290</xdr:rowOff>
    </xdr:from>
    <xdr:ext cx="534377" cy="259045"/>
    <xdr:sp macro="" textlink="">
      <xdr:nvSpPr>
        <xdr:cNvPr id="880" name="テキスト ボックス 879"/>
        <xdr:cNvSpPr txBox="1"/>
      </xdr:nvSpPr>
      <xdr:spPr>
        <a:xfrm>
          <a:off x="19278111" y="1259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14605</xdr:rowOff>
    </xdr:from>
    <xdr:to>
      <xdr:col>98</xdr:col>
      <xdr:colOff>38100</xdr:colOff>
      <xdr:row>73</xdr:row>
      <xdr:rowOff>116205</xdr:rowOff>
    </xdr:to>
    <xdr:sp macro="" textlink="">
      <xdr:nvSpPr>
        <xdr:cNvPr id="881" name="楕円 880"/>
        <xdr:cNvSpPr/>
      </xdr:nvSpPr>
      <xdr:spPr>
        <a:xfrm>
          <a:off x="18605500" y="1253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107332</xdr:rowOff>
    </xdr:from>
    <xdr:ext cx="534377" cy="259045"/>
    <xdr:sp macro="" textlink="">
      <xdr:nvSpPr>
        <xdr:cNvPr id="882" name="テキスト ボックス 881"/>
        <xdr:cNvSpPr txBox="1"/>
      </xdr:nvSpPr>
      <xdr:spPr>
        <a:xfrm>
          <a:off x="18389111" y="1262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人件費の住民一人当たりのコストは、類似団体平均及び埼玉県平均を下回っているものの、対前年度比で</a:t>
          </a:r>
          <a:r>
            <a:rPr kumimoji="1" lang="en-US" altLang="ja-JP" sz="1300">
              <a:latin typeface="ＭＳ Ｐゴシック" panose="020B0600070205080204" pitchFamily="50" charset="-128"/>
              <a:ea typeface="ＭＳ Ｐゴシック" panose="020B0600070205080204" pitchFamily="50" charset="-128"/>
            </a:rPr>
            <a:t>11,140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60,434</a:t>
          </a:r>
          <a:r>
            <a:rPr kumimoji="1" lang="ja-JP" altLang="en-US" sz="1300">
              <a:latin typeface="ＭＳ Ｐゴシック" panose="020B0600070205080204" pitchFamily="50" charset="-128"/>
              <a:ea typeface="ＭＳ Ｐゴシック" panose="020B0600070205080204" pitchFamily="50" charset="-128"/>
            </a:rPr>
            <a:t>円となっている。これは、会計年度任用職員制度の創設に伴い、性質が物件費（賃金）から人件費に変更されたためである。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補助費の住民一人当たりのコストは、</a:t>
          </a:r>
          <a:r>
            <a:rPr kumimoji="1" lang="en-US" altLang="ja-JP" sz="1300">
              <a:latin typeface="ＭＳ Ｐゴシック" panose="020B0600070205080204" pitchFamily="50" charset="-128"/>
              <a:ea typeface="ＭＳ Ｐゴシック" panose="020B0600070205080204" pitchFamily="50" charset="-128"/>
            </a:rPr>
            <a:t>142,948</a:t>
          </a:r>
          <a:r>
            <a:rPr kumimoji="1" lang="ja-JP" altLang="en-US" sz="1300">
              <a:latin typeface="ＭＳ Ｐゴシック" panose="020B0600070205080204" pitchFamily="50" charset="-128"/>
              <a:ea typeface="ＭＳ Ｐゴシック" panose="020B0600070205080204" pitchFamily="50" charset="-128"/>
            </a:rPr>
            <a:t>円となり、対前年度比で</a:t>
          </a:r>
          <a:r>
            <a:rPr kumimoji="1" lang="en-US" altLang="ja-JP" sz="1300">
              <a:latin typeface="ＭＳ Ｐゴシック" panose="020B0600070205080204" pitchFamily="50" charset="-128"/>
              <a:ea typeface="ＭＳ Ｐゴシック" panose="020B0600070205080204" pitchFamily="50" charset="-128"/>
            </a:rPr>
            <a:t>105,636</a:t>
          </a:r>
          <a:r>
            <a:rPr kumimoji="1" lang="ja-JP" altLang="en-US" sz="1300">
              <a:latin typeface="ＭＳ Ｐゴシック" panose="020B0600070205080204" pitchFamily="50" charset="-128"/>
              <a:ea typeface="ＭＳ Ｐゴシック" panose="020B0600070205080204" pitchFamily="50" charset="-128"/>
            </a:rPr>
            <a:t>円増と大きく増加している。これは、特別定額給付金による影響である。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物件費の住民一人当たりのコストは、類似団体平均を下回っているものの、対前年度比で</a:t>
          </a:r>
          <a:r>
            <a:rPr kumimoji="1" lang="en-US" altLang="ja-JP" sz="1300">
              <a:latin typeface="ＭＳ Ｐゴシック" panose="020B0600070205080204" pitchFamily="50" charset="-128"/>
              <a:ea typeface="ＭＳ Ｐゴシック" panose="020B0600070205080204" pitchFamily="50" charset="-128"/>
            </a:rPr>
            <a:t>1,754</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59,072</a:t>
          </a:r>
          <a:r>
            <a:rPr kumimoji="1" lang="ja-JP" altLang="en-US" sz="1300">
              <a:latin typeface="ＭＳ Ｐゴシック" panose="020B0600070205080204" pitchFamily="50" charset="-128"/>
              <a:ea typeface="ＭＳ Ｐゴシック" panose="020B0600070205080204" pitchFamily="50" charset="-128"/>
            </a:rPr>
            <a:t>円となっている。これは、会計年度任用職員制度の創設に伴って減少したものの、小中学校へのタブレット端末導入や戸別受信機の購入等により増加したためである。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の住民一人当たりのコストは、類似団体平均や埼玉県平均を大きく上回っており、推移としても増加傾向にある。これは、合併により多数の公共施設を抱えているとともに、その多くが老朽化し、維持管理に多額の経費を要するためである。今後は、公共施設の再整備等により、維持管理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埼玉県加須市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112,792
110,336
133.30
57,858,281
52,358,715
4,644,224
25,204,103
32,924,423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74930</xdr:rowOff>
    </xdr:from>
    <xdr:to>
      <xdr:col>24</xdr:col>
      <xdr:colOff>63500</xdr:colOff>
      <xdr:row>33</xdr:row>
      <xdr:rowOff>91258</xdr:rowOff>
    </xdr:to>
    <xdr:cxnSp macro="">
      <xdr:nvCxnSpPr>
        <xdr:cNvPr id="63" name="直線コネクタ 62"/>
        <xdr:cNvCxnSpPr/>
      </xdr:nvCxnSpPr>
      <xdr:spPr>
        <a:xfrm>
          <a:off x="3797300" y="573278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60251</xdr:rowOff>
    </xdr:from>
    <xdr:ext cx="469744" cy="259045"/>
    <xdr:sp macro="" textlink="">
      <xdr:nvSpPr>
        <xdr:cNvPr id="64" name="議会費平均値テキスト"/>
        <xdr:cNvSpPr txBox="1"/>
      </xdr:nvSpPr>
      <xdr:spPr>
        <a:xfrm>
          <a:off x="4686300" y="6061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19957</xdr:rowOff>
    </xdr:from>
    <xdr:to>
      <xdr:col>19</xdr:col>
      <xdr:colOff>177800</xdr:colOff>
      <xdr:row>33</xdr:row>
      <xdr:rowOff>74930</xdr:rowOff>
    </xdr:to>
    <xdr:cxnSp macro="">
      <xdr:nvCxnSpPr>
        <xdr:cNvPr id="66" name="直線コネクタ 65"/>
        <xdr:cNvCxnSpPr/>
      </xdr:nvCxnSpPr>
      <xdr:spPr>
        <a:xfrm>
          <a:off x="2908300" y="5506357"/>
          <a:ext cx="889000" cy="2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8" name="テキスト ボックス 67"/>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19957</xdr:rowOff>
    </xdr:from>
    <xdr:to>
      <xdr:col>15</xdr:col>
      <xdr:colOff>50800</xdr:colOff>
      <xdr:row>33</xdr:row>
      <xdr:rowOff>3084</xdr:rowOff>
    </xdr:to>
    <xdr:cxnSp macro="">
      <xdr:nvCxnSpPr>
        <xdr:cNvPr id="69" name="直線コネクタ 68"/>
        <xdr:cNvCxnSpPr/>
      </xdr:nvCxnSpPr>
      <xdr:spPr>
        <a:xfrm flipV="1">
          <a:off x="2019300" y="5506357"/>
          <a:ext cx="889000" cy="15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129920</xdr:rowOff>
    </xdr:from>
    <xdr:ext cx="469744" cy="259045"/>
    <xdr:sp macro="" textlink="">
      <xdr:nvSpPr>
        <xdr:cNvPr id="71" name="テキスト ボックス 70"/>
        <xdr:cNvSpPr txBox="1"/>
      </xdr:nvSpPr>
      <xdr:spPr>
        <a:xfrm>
          <a:off x="2673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3084</xdr:rowOff>
    </xdr:from>
    <xdr:to>
      <xdr:col>10</xdr:col>
      <xdr:colOff>114300</xdr:colOff>
      <xdr:row>33</xdr:row>
      <xdr:rowOff>30299</xdr:rowOff>
    </xdr:to>
    <xdr:cxnSp macro="">
      <xdr:nvCxnSpPr>
        <xdr:cNvPr id="72" name="直線コネクタ 71"/>
        <xdr:cNvCxnSpPr/>
      </xdr:nvCxnSpPr>
      <xdr:spPr>
        <a:xfrm flipV="1">
          <a:off x="1130300" y="5660934"/>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103794</xdr:rowOff>
    </xdr:from>
    <xdr:ext cx="469744" cy="259045"/>
    <xdr:sp macro="" textlink="">
      <xdr:nvSpPr>
        <xdr:cNvPr id="74" name="テキスト ボックス 73"/>
        <xdr:cNvSpPr txBox="1"/>
      </xdr:nvSpPr>
      <xdr:spPr>
        <a:xfrm>
          <a:off x="1784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62428</xdr:rowOff>
    </xdr:from>
    <xdr:ext cx="469744" cy="259045"/>
    <xdr:sp macro="" textlink="">
      <xdr:nvSpPr>
        <xdr:cNvPr id="76" name="テキスト ボックス 75"/>
        <xdr:cNvSpPr txBox="1"/>
      </xdr:nvSpPr>
      <xdr:spPr>
        <a:xfrm>
          <a:off x="895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40458</xdr:rowOff>
    </xdr:from>
    <xdr:to>
      <xdr:col>24</xdr:col>
      <xdr:colOff>114300</xdr:colOff>
      <xdr:row>33</xdr:row>
      <xdr:rowOff>142058</xdr:rowOff>
    </xdr:to>
    <xdr:sp macro="" textlink="">
      <xdr:nvSpPr>
        <xdr:cNvPr id="82" name="楕円 81"/>
        <xdr:cNvSpPr/>
      </xdr:nvSpPr>
      <xdr:spPr>
        <a:xfrm>
          <a:off x="4584700" y="56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63335</xdr:rowOff>
    </xdr:from>
    <xdr:ext cx="469744" cy="259045"/>
    <xdr:sp macro="" textlink="">
      <xdr:nvSpPr>
        <xdr:cNvPr id="83" name="議会費該当値テキスト"/>
        <xdr:cNvSpPr txBox="1"/>
      </xdr:nvSpPr>
      <xdr:spPr>
        <a:xfrm>
          <a:off x="4686300" y="55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24130</xdr:rowOff>
    </xdr:from>
    <xdr:to>
      <xdr:col>20</xdr:col>
      <xdr:colOff>38100</xdr:colOff>
      <xdr:row>33</xdr:row>
      <xdr:rowOff>125730</xdr:rowOff>
    </xdr:to>
    <xdr:sp macro="" textlink="">
      <xdr:nvSpPr>
        <xdr:cNvPr id="84" name="楕円 83"/>
        <xdr:cNvSpPr/>
      </xdr:nvSpPr>
      <xdr:spPr>
        <a:xfrm>
          <a:off x="3746500" y="56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142257</xdr:rowOff>
    </xdr:from>
    <xdr:ext cx="469744" cy="259045"/>
    <xdr:sp macro="" textlink="">
      <xdr:nvSpPr>
        <xdr:cNvPr id="85" name="テキスト ボックス 84"/>
        <xdr:cNvSpPr txBox="1"/>
      </xdr:nvSpPr>
      <xdr:spPr>
        <a:xfrm>
          <a:off x="3562428" y="54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140607</xdr:rowOff>
    </xdr:from>
    <xdr:to>
      <xdr:col>15</xdr:col>
      <xdr:colOff>101600</xdr:colOff>
      <xdr:row>32</xdr:row>
      <xdr:rowOff>70757</xdr:rowOff>
    </xdr:to>
    <xdr:sp macro="" textlink="">
      <xdr:nvSpPr>
        <xdr:cNvPr id="86" name="楕円 85"/>
        <xdr:cNvSpPr/>
      </xdr:nvSpPr>
      <xdr:spPr>
        <a:xfrm>
          <a:off x="2857500" y="54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87284</xdr:rowOff>
    </xdr:from>
    <xdr:ext cx="469744" cy="259045"/>
    <xdr:sp macro="" textlink="">
      <xdr:nvSpPr>
        <xdr:cNvPr id="87" name="テキスト ボックス 86"/>
        <xdr:cNvSpPr txBox="1"/>
      </xdr:nvSpPr>
      <xdr:spPr>
        <a:xfrm>
          <a:off x="2673428" y="52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123734</xdr:rowOff>
    </xdr:from>
    <xdr:to>
      <xdr:col>10</xdr:col>
      <xdr:colOff>165100</xdr:colOff>
      <xdr:row>33</xdr:row>
      <xdr:rowOff>53884</xdr:rowOff>
    </xdr:to>
    <xdr:sp macro="" textlink="">
      <xdr:nvSpPr>
        <xdr:cNvPr id="88" name="楕円 87"/>
        <xdr:cNvSpPr/>
      </xdr:nvSpPr>
      <xdr:spPr>
        <a:xfrm>
          <a:off x="1968500" y="56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70411</xdr:rowOff>
    </xdr:from>
    <xdr:ext cx="469744" cy="259045"/>
    <xdr:sp macro="" textlink="">
      <xdr:nvSpPr>
        <xdr:cNvPr id="89" name="テキスト ボックス 88"/>
        <xdr:cNvSpPr txBox="1"/>
      </xdr:nvSpPr>
      <xdr:spPr>
        <a:xfrm>
          <a:off x="1784428" y="53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150949</xdr:rowOff>
    </xdr:from>
    <xdr:to>
      <xdr:col>6</xdr:col>
      <xdr:colOff>38100</xdr:colOff>
      <xdr:row>33</xdr:row>
      <xdr:rowOff>81099</xdr:rowOff>
    </xdr:to>
    <xdr:sp macro="" textlink="">
      <xdr:nvSpPr>
        <xdr:cNvPr id="90" name="楕円 89"/>
        <xdr:cNvSpPr/>
      </xdr:nvSpPr>
      <xdr:spPr>
        <a:xfrm>
          <a:off x="1079500" y="56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97626</xdr:rowOff>
    </xdr:from>
    <xdr:ext cx="469744" cy="259045"/>
    <xdr:sp macro="" textlink="">
      <xdr:nvSpPr>
        <xdr:cNvPr id="91" name="テキスト ボックス 90"/>
        <xdr:cNvSpPr txBox="1"/>
      </xdr:nvSpPr>
      <xdr:spPr>
        <a:xfrm>
          <a:off x="895428" y="541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29789</xdr:rowOff>
    </xdr:from>
    <xdr:to>
      <xdr:col>24</xdr:col>
      <xdr:colOff>62865</xdr:colOff>
      <xdr:row>54</xdr:row>
      <xdr:rowOff>96070</xdr:rowOff>
    </xdr:to>
    <xdr:cxnSp macro="">
      <xdr:nvCxnSpPr>
        <xdr:cNvPr id="117" name="直線コネクタ 116"/>
        <xdr:cNvCxnSpPr/>
      </xdr:nvCxnSpPr>
      <xdr:spPr>
        <a:xfrm flipV="1">
          <a:off x="4633595" y="8773739"/>
          <a:ext cx="1270" cy="580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99897</xdr:rowOff>
    </xdr:from>
    <xdr:ext cx="599010" cy="259045"/>
    <xdr:sp macro="" textlink="">
      <xdr:nvSpPr>
        <xdr:cNvPr id="118" name="総務費最小値テキスト"/>
        <xdr:cNvSpPr txBox="1"/>
      </xdr:nvSpPr>
      <xdr:spPr>
        <a:xfrm>
          <a:off x="4686300" y="935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96070</xdr:rowOff>
    </xdr:from>
    <xdr:to>
      <xdr:col>24</xdr:col>
      <xdr:colOff>152400</xdr:colOff>
      <xdr:row>54</xdr:row>
      <xdr:rowOff>96070</xdr:rowOff>
    </xdr:to>
    <xdr:cxnSp macro="">
      <xdr:nvCxnSpPr>
        <xdr:cNvPr id="119" name="直線コネクタ 118"/>
        <xdr:cNvCxnSpPr/>
      </xdr:nvCxnSpPr>
      <xdr:spPr>
        <a:xfrm>
          <a:off x="4546600" y="9354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147916</xdr:rowOff>
    </xdr:from>
    <xdr:ext cx="599010" cy="259045"/>
    <xdr:sp macro="" textlink="">
      <xdr:nvSpPr>
        <xdr:cNvPr id="120" name="総務費最大値テキスト"/>
        <xdr:cNvSpPr txBox="1"/>
      </xdr:nvSpPr>
      <xdr:spPr>
        <a:xfrm>
          <a:off x="4686300" y="854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29789</xdr:rowOff>
    </xdr:from>
    <xdr:to>
      <xdr:col>24</xdr:col>
      <xdr:colOff>152400</xdr:colOff>
      <xdr:row>51</xdr:row>
      <xdr:rowOff>29789</xdr:rowOff>
    </xdr:to>
    <xdr:cxnSp macro="">
      <xdr:nvCxnSpPr>
        <xdr:cNvPr id="121" name="直線コネクタ 120"/>
        <xdr:cNvCxnSpPr/>
      </xdr:nvCxnSpPr>
      <xdr:spPr>
        <a:xfrm>
          <a:off x="4546600" y="877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50147</xdr:rowOff>
    </xdr:from>
    <xdr:to>
      <xdr:col>24</xdr:col>
      <xdr:colOff>63500</xdr:colOff>
      <xdr:row>58</xdr:row>
      <xdr:rowOff>31729</xdr:rowOff>
    </xdr:to>
    <xdr:cxnSp macro="">
      <xdr:nvCxnSpPr>
        <xdr:cNvPr id="122" name="直線コネクタ 121"/>
        <xdr:cNvCxnSpPr/>
      </xdr:nvCxnSpPr>
      <xdr:spPr>
        <a:xfrm flipV="1">
          <a:off x="3797300" y="9308447"/>
          <a:ext cx="838200" cy="66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96748</xdr:rowOff>
    </xdr:from>
    <xdr:ext cx="599010" cy="259045"/>
    <xdr:sp macro="" textlink="">
      <xdr:nvSpPr>
        <xdr:cNvPr id="123" name="総務費平均値テキスト"/>
        <xdr:cNvSpPr txBox="1"/>
      </xdr:nvSpPr>
      <xdr:spPr>
        <a:xfrm>
          <a:off x="4686300" y="90121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73871</xdr:rowOff>
    </xdr:from>
    <xdr:to>
      <xdr:col>24</xdr:col>
      <xdr:colOff>114300</xdr:colOff>
      <xdr:row>54</xdr:row>
      <xdr:rowOff>4021</xdr:rowOff>
    </xdr:to>
    <xdr:sp macro="" textlink="">
      <xdr:nvSpPr>
        <xdr:cNvPr id="124" name="フローチャート: 判断 123"/>
        <xdr:cNvSpPr/>
      </xdr:nvSpPr>
      <xdr:spPr>
        <a:xfrm>
          <a:off x="4584700" y="916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17706</xdr:rowOff>
    </xdr:from>
    <xdr:to>
      <xdr:col>19</xdr:col>
      <xdr:colOff>177800</xdr:colOff>
      <xdr:row>58</xdr:row>
      <xdr:rowOff>31729</xdr:rowOff>
    </xdr:to>
    <xdr:cxnSp macro="">
      <xdr:nvCxnSpPr>
        <xdr:cNvPr id="125" name="直線コネクタ 124"/>
        <xdr:cNvCxnSpPr/>
      </xdr:nvCxnSpPr>
      <xdr:spPr>
        <a:xfrm>
          <a:off x="2908300" y="9961806"/>
          <a:ext cx="889000" cy="1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4573</xdr:rowOff>
    </xdr:from>
    <xdr:to>
      <xdr:col>20</xdr:col>
      <xdr:colOff>38100</xdr:colOff>
      <xdr:row>57</xdr:row>
      <xdr:rowOff>106173</xdr:rowOff>
    </xdr:to>
    <xdr:sp macro="" textlink="">
      <xdr:nvSpPr>
        <xdr:cNvPr id="126" name="フローチャート: 判断 125"/>
        <xdr:cNvSpPr/>
      </xdr:nvSpPr>
      <xdr:spPr>
        <a:xfrm>
          <a:off x="3746500" y="977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122700</xdr:rowOff>
    </xdr:from>
    <xdr:ext cx="534377" cy="259045"/>
    <xdr:sp macro="" textlink="">
      <xdr:nvSpPr>
        <xdr:cNvPr id="127" name="テキスト ボックス 126"/>
        <xdr:cNvSpPr txBox="1"/>
      </xdr:nvSpPr>
      <xdr:spPr>
        <a:xfrm>
          <a:off x="3530111" y="955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1012</xdr:rowOff>
    </xdr:from>
    <xdr:to>
      <xdr:col>15</xdr:col>
      <xdr:colOff>50800</xdr:colOff>
      <xdr:row>58</xdr:row>
      <xdr:rowOff>17706</xdr:rowOff>
    </xdr:to>
    <xdr:cxnSp macro="">
      <xdr:nvCxnSpPr>
        <xdr:cNvPr id="128" name="直線コネクタ 127"/>
        <xdr:cNvCxnSpPr/>
      </xdr:nvCxnSpPr>
      <xdr:spPr>
        <a:xfrm>
          <a:off x="2019300" y="9945112"/>
          <a:ext cx="889000" cy="1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109193</xdr:rowOff>
    </xdr:from>
    <xdr:to>
      <xdr:col>15</xdr:col>
      <xdr:colOff>101600</xdr:colOff>
      <xdr:row>58</xdr:row>
      <xdr:rowOff>39343</xdr:rowOff>
    </xdr:to>
    <xdr:sp macro="" textlink="">
      <xdr:nvSpPr>
        <xdr:cNvPr id="129" name="フローチャート: 判断 128"/>
        <xdr:cNvSpPr/>
      </xdr:nvSpPr>
      <xdr:spPr>
        <a:xfrm>
          <a:off x="2857500" y="98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55870</xdr:rowOff>
    </xdr:from>
    <xdr:ext cx="534377" cy="259045"/>
    <xdr:sp macro="" textlink="">
      <xdr:nvSpPr>
        <xdr:cNvPr id="130" name="テキスト ボックス 129"/>
        <xdr:cNvSpPr txBox="1"/>
      </xdr:nvSpPr>
      <xdr:spPr>
        <a:xfrm>
          <a:off x="2641111" y="965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166681</xdr:rowOff>
    </xdr:from>
    <xdr:to>
      <xdr:col>10</xdr:col>
      <xdr:colOff>114300</xdr:colOff>
      <xdr:row>58</xdr:row>
      <xdr:rowOff>1012</xdr:rowOff>
    </xdr:to>
    <xdr:cxnSp macro="">
      <xdr:nvCxnSpPr>
        <xdr:cNvPr id="131" name="直線コネクタ 130"/>
        <xdr:cNvCxnSpPr/>
      </xdr:nvCxnSpPr>
      <xdr:spPr>
        <a:xfrm>
          <a:off x="1130300" y="9939331"/>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88130</xdr:rowOff>
    </xdr:from>
    <xdr:to>
      <xdr:col>10</xdr:col>
      <xdr:colOff>165100</xdr:colOff>
      <xdr:row>58</xdr:row>
      <xdr:rowOff>18280</xdr:rowOff>
    </xdr:to>
    <xdr:sp macro="" textlink="">
      <xdr:nvSpPr>
        <xdr:cNvPr id="132" name="フローチャート: 判断 131"/>
        <xdr:cNvSpPr/>
      </xdr:nvSpPr>
      <xdr:spPr>
        <a:xfrm>
          <a:off x="1968500" y="9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34807</xdr:rowOff>
    </xdr:from>
    <xdr:ext cx="534377" cy="259045"/>
    <xdr:sp macro="" textlink="">
      <xdr:nvSpPr>
        <xdr:cNvPr id="133" name="テキスト ボックス 132"/>
        <xdr:cNvSpPr txBox="1"/>
      </xdr:nvSpPr>
      <xdr:spPr>
        <a:xfrm>
          <a:off x="1752111" y="9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45766</xdr:rowOff>
    </xdr:from>
    <xdr:to>
      <xdr:col>6</xdr:col>
      <xdr:colOff>38100</xdr:colOff>
      <xdr:row>57</xdr:row>
      <xdr:rowOff>147366</xdr:rowOff>
    </xdr:to>
    <xdr:sp macro="" textlink="">
      <xdr:nvSpPr>
        <xdr:cNvPr id="134" name="フローチャート: 判断 133"/>
        <xdr:cNvSpPr/>
      </xdr:nvSpPr>
      <xdr:spPr>
        <a:xfrm>
          <a:off x="1079500" y="981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163893</xdr:rowOff>
    </xdr:from>
    <xdr:ext cx="534377" cy="259045"/>
    <xdr:sp macro="" textlink="">
      <xdr:nvSpPr>
        <xdr:cNvPr id="135" name="テキスト ボックス 134"/>
        <xdr:cNvSpPr txBox="1"/>
      </xdr:nvSpPr>
      <xdr:spPr>
        <a:xfrm>
          <a:off x="863111" y="95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170797</xdr:rowOff>
    </xdr:from>
    <xdr:to>
      <xdr:col>24</xdr:col>
      <xdr:colOff>114300</xdr:colOff>
      <xdr:row>54</xdr:row>
      <xdr:rowOff>100947</xdr:rowOff>
    </xdr:to>
    <xdr:sp macro="" textlink="">
      <xdr:nvSpPr>
        <xdr:cNvPr id="141" name="楕円 140"/>
        <xdr:cNvSpPr/>
      </xdr:nvSpPr>
      <xdr:spPr>
        <a:xfrm>
          <a:off x="4584700" y="925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85724</xdr:rowOff>
    </xdr:from>
    <xdr:ext cx="599010" cy="259045"/>
    <xdr:sp macro="" textlink="">
      <xdr:nvSpPr>
        <xdr:cNvPr id="142" name="総務費該当値テキスト"/>
        <xdr:cNvSpPr txBox="1"/>
      </xdr:nvSpPr>
      <xdr:spPr>
        <a:xfrm>
          <a:off x="4686300" y="9172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152379</xdr:rowOff>
    </xdr:from>
    <xdr:to>
      <xdr:col>20</xdr:col>
      <xdr:colOff>38100</xdr:colOff>
      <xdr:row>58</xdr:row>
      <xdr:rowOff>82529</xdr:rowOff>
    </xdr:to>
    <xdr:sp macro="" textlink="">
      <xdr:nvSpPr>
        <xdr:cNvPr id="143" name="楕円 142"/>
        <xdr:cNvSpPr/>
      </xdr:nvSpPr>
      <xdr:spPr>
        <a:xfrm>
          <a:off x="3746500" y="992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73656</xdr:rowOff>
    </xdr:from>
    <xdr:ext cx="534377" cy="259045"/>
    <xdr:sp macro="" textlink="">
      <xdr:nvSpPr>
        <xdr:cNvPr id="144" name="テキスト ボックス 143"/>
        <xdr:cNvSpPr txBox="1"/>
      </xdr:nvSpPr>
      <xdr:spPr>
        <a:xfrm>
          <a:off x="3530111" y="1001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138356</xdr:rowOff>
    </xdr:from>
    <xdr:to>
      <xdr:col>15</xdr:col>
      <xdr:colOff>101600</xdr:colOff>
      <xdr:row>58</xdr:row>
      <xdr:rowOff>68506</xdr:rowOff>
    </xdr:to>
    <xdr:sp macro="" textlink="">
      <xdr:nvSpPr>
        <xdr:cNvPr id="145" name="楕円 144"/>
        <xdr:cNvSpPr/>
      </xdr:nvSpPr>
      <xdr:spPr>
        <a:xfrm>
          <a:off x="2857500" y="991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59633</xdr:rowOff>
    </xdr:from>
    <xdr:ext cx="534377" cy="259045"/>
    <xdr:sp macro="" textlink="">
      <xdr:nvSpPr>
        <xdr:cNvPr id="146" name="テキスト ボックス 145"/>
        <xdr:cNvSpPr txBox="1"/>
      </xdr:nvSpPr>
      <xdr:spPr>
        <a:xfrm>
          <a:off x="2641111" y="1000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121662</xdr:rowOff>
    </xdr:from>
    <xdr:to>
      <xdr:col>10</xdr:col>
      <xdr:colOff>165100</xdr:colOff>
      <xdr:row>58</xdr:row>
      <xdr:rowOff>51812</xdr:rowOff>
    </xdr:to>
    <xdr:sp macro="" textlink="">
      <xdr:nvSpPr>
        <xdr:cNvPr id="147" name="楕円 146"/>
        <xdr:cNvSpPr/>
      </xdr:nvSpPr>
      <xdr:spPr>
        <a:xfrm>
          <a:off x="1968500" y="989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42939</xdr:rowOff>
    </xdr:from>
    <xdr:ext cx="534377" cy="259045"/>
    <xdr:sp macro="" textlink="">
      <xdr:nvSpPr>
        <xdr:cNvPr id="148" name="テキスト ボックス 147"/>
        <xdr:cNvSpPr txBox="1"/>
      </xdr:nvSpPr>
      <xdr:spPr>
        <a:xfrm>
          <a:off x="1752111" y="998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115881</xdr:rowOff>
    </xdr:from>
    <xdr:to>
      <xdr:col>6</xdr:col>
      <xdr:colOff>38100</xdr:colOff>
      <xdr:row>58</xdr:row>
      <xdr:rowOff>46031</xdr:rowOff>
    </xdr:to>
    <xdr:sp macro="" textlink="">
      <xdr:nvSpPr>
        <xdr:cNvPr id="149" name="楕円 148"/>
        <xdr:cNvSpPr/>
      </xdr:nvSpPr>
      <xdr:spPr>
        <a:xfrm>
          <a:off x="1079500" y="98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37158</xdr:rowOff>
    </xdr:from>
    <xdr:ext cx="534377" cy="259045"/>
    <xdr:sp macro="" textlink="">
      <xdr:nvSpPr>
        <xdr:cNvPr id="150" name="テキスト ボックス 149"/>
        <xdr:cNvSpPr txBox="1"/>
      </xdr:nvSpPr>
      <xdr:spPr>
        <a:xfrm>
          <a:off x="863111" y="998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3" name="直線コネクタ 172"/>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4" name="民生費最小値テキスト"/>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5" name="直線コネクタ 174"/>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6" name="民生費最大値テキスト"/>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7" name="直線コネクタ 176"/>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84996</xdr:rowOff>
    </xdr:from>
    <xdr:to>
      <xdr:col>24</xdr:col>
      <xdr:colOff>63500</xdr:colOff>
      <xdr:row>76</xdr:row>
      <xdr:rowOff>88243</xdr:rowOff>
    </xdr:to>
    <xdr:cxnSp macro="">
      <xdr:nvCxnSpPr>
        <xdr:cNvPr id="178" name="直線コネクタ 177"/>
        <xdr:cNvCxnSpPr/>
      </xdr:nvCxnSpPr>
      <xdr:spPr>
        <a:xfrm flipV="1">
          <a:off x="3797300" y="12943746"/>
          <a:ext cx="838200" cy="17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40317</xdr:rowOff>
    </xdr:from>
    <xdr:ext cx="599010" cy="259045"/>
    <xdr:sp macro="" textlink="">
      <xdr:nvSpPr>
        <xdr:cNvPr id="179" name="民生費平均値テキスト"/>
        <xdr:cNvSpPr txBox="1"/>
      </xdr:nvSpPr>
      <xdr:spPr>
        <a:xfrm>
          <a:off x="4686300" y="12727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80" name="フローチャート: 判断 179"/>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88243</xdr:rowOff>
    </xdr:from>
    <xdr:to>
      <xdr:col>19</xdr:col>
      <xdr:colOff>177800</xdr:colOff>
      <xdr:row>76</xdr:row>
      <xdr:rowOff>157302</xdr:rowOff>
    </xdr:to>
    <xdr:cxnSp macro="">
      <xdr:nvCxnSpPr>
        <xdr:cNvPr id="181" name="直線コネクタ 180"/>
        <xdr:cNvCxnSpPr/>
      </xdr:nvCxnSpPr>
      <xdr:spPr>
        <a:xfrm flipV="1">
          <a:off x="2908300" y="13118443"/>
          <a:ext cx="889000" cy="6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2" name="フローチャート: 判断 181"/>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79239</xdr:rowOff>
    </xdr:from>
    <xdr:ext cx="599010" cy="259045"/>
    <xdr:sp macro="" textlink="">
      <xdr:nvSpPr>
        <xdr:cNvPr id="183" name="テキスト ボックス 182"/>
        <xdr:cNvSpPr txBox="1"/>
      </xdr:nvSpPr>
      <xdr:spPr>
        <a:xfrm>
          <a:off x="3497795" y="1276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157302</xdr:rowOff>
    </xdr:from>
    <xdr:to>
      <xdr:col>15</xdr:col>
      <xdr:colOff>50800</xdr:colOff>
      <xdr:row>77</xdr:row>
      <xdr:rowOff>22726</xdr:rowOff>
    </xdr:to>
    <xdr:cxnSp macro="">
      <xdr:nvCxnSpPr>
        <xdr:cNvPr id="184" name="直線コネクタ 183"/>
        <xdr:cNvCxnSpPr/>
      </xdr:nvCxnSpPr>
      <xdr:spPr>
        <a:xfrm flipV="1">
          <a:off x="2019300" y="13187502"/>
          <a:ext cx="889000" cy="3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5" name="フローチャート: 判断 184"/>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66389</xdr:rowOff>
    </xdr:from>
    <xdr:ext cx="599010" cy="259045"/>
    <xdr:sp macro="" textlink="">
      <xdr:nvSpPr>
        <xdr:cNvPr id="186" name="テキスト ボックス 185"/>
        <xdr:cNvSpPr txBox="1"/>
      </xdr:nvSpPr>
      <xdr:spPr>
        <a:xfrm>
          <a:off x="2608795" y="132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123996</xdr:rowOff>
    </xdr:from>
    <xdr:to>
      <xdr:col>10</xdr:col>
      <xdr:colOff>114300</xdr:colOff>
      <xdr:row>77</xdr:row>
      <xdr:rowOff>22726</xdr:rowOff>
    </xdr:to>
    <xdr:cxnSp macro="">
      <xdr:nvCxnSpPr>
        <xdr:cNvPr id="187" name="直線コネクタ 186"/>
        <xdr:cNvCxnSpPr/>
      </xdr:nvCxnSpPr>
      <xdr:spPr>
        <a:xfrm>
          <a:off x="1130300" y="13154196"/>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8" name="フローチャート: 判断 187"/>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87241</xdr:rowOff>
    </xdr:from>
    <xdr:ext cx="599010" cy="259045"/>
    <xdr:sp macro="" textlink="">
      <xdr:nvSpPr>
        <xdr:cNvPr id="189" name="テキスト ボックス 188"/>
        <xdr:cNvSpPr txBox="1"/>
      </xdr:nvSpPr>
      <xdr:spPr>
        <a:xfrm>
          <a:off x="1719795" y="1294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90" name="フローチャート: 判断 189"/>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34248</xdr:rowOff>
    </xdr:from>
    <xdr:ext cx="599010" cy="259045"/>
    <xdr:sp macro="" textlink="">
      <xdr:nvSpPr>
        <xdr:cNvPr id="191" name="テキスト ボックス 190"/>
        <xdr:cNvSpPr txBox="1"/>
      </xdr:nvSpPr>
      <xdr:spPr>
        <a:xfrm>
          <a:off x="830795" y="1323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97" name="楕円 196"/>
        <xdr:cNvSpPr/>
      </xdr:nvSpPr>
      <xdr:spPr>
        <a:xfrm>
          <a:off x="4584700" y="1289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12623</xdr:rowOff>
    </xdr:from>
    <xdr:ext cx="599010" cy="259045"/>
    <xdr:sp macro="" textlink="">
      <xdr:nvSpPr>
        <xdr:cNvPr id="198" name="民生費該当値テキスト"/>
        <xdr:cNvSpPr txBox="1"/>
      </xdr:nvSpPr>
      <xdr:spPr>
        <a:xfrm>
          <a:off x="4686300" y="1287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37443</xdr:rowOff>
    </xdr:from>
    <xdr:to>
      <xdr:col>20</xdr:col>
      <xdr:colOff>38100</xdr:colOff>
      <xdr:row>76</xdr:row>
      <xdr:rowOff>139043</xdr:rowOff>
    </xdr:to>
    <xdr:sp macro="" textlink="">
      <xdr:nvSpPr>
        <xdr:cNvPr id="199" name="楕円 198"/>
        <xdr:cNvSpPr/>
      </xdr:nvSpPr>
      <xdr:spPr>
        <a:xfrm>
          <a:off x="3746500" y="130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130170</xdr:rowOff>
    </xdr:from>
    <xdr:ext cx="599010" cy="259045"/>
    <xdr:sp macro="" textlink="">
      <xdr:nvSpPr>
        <xdr:cNvPr id="200" name="テキスト ボックス 199"/>
        <xdr:cNvSpPr txBox="1"/>
      </xdr:nvSpPr>
      <xdr:spPr>
        <a:xfrm>
          <a:off x="3497795" y="1316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106502</xdr:rowOff>
    </xdr:from>
    <xdr:to>
      <xdr:col>15</xdr:col>
      <xdr:colOff>101600</xdr:colOff>
      <xdr:row>77</xdr:row>
      <xdr:rowOff>36652</xdr:rowOff>
    </xdr:to>
    <xdr:sp macro="" textlink="">
      <xdr:nvSpPr>
        <xdr:cNvPr id="201" name="楕円 200"/>
        <xdr:cNvSpPr/>
      </xdr:nvSpPr>
      <xdr:spPr>
        <a:xfrm>
          <a:off x="2857500" y="131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53179</xdr:rowOff>
    </xdr:from>
    <xdr:ext cx="599010" cy="259045"/>
    <xdr:sp macro="" textlink="">
      <xdr:nvSpPr>
        <xdr:cNvPr id="202" name="テキスト ボックス 201"/>
        <xdr:cNvSpPr txBox="1"/>
      </xdr:nvSpPr>
      <xdr:spPr>
        <a:xfrm>
          <a:off x="2608795" y="12911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143376</xdr:rowOff>
    </xdr:from>
    <xdr:to>
      <xdr:col>10</xdr:col>
      <xdr:colOff>165100</xdr:colOff>
      <xdr:row>77</xdr:row>
      <xdr:rowOff>73526</xdr:rowOff>
    </xdr:to>
    <xdr:sp macro="" textlink="">
      <xdr:nvSpPr>
        <xdr:cNvPr id="203" name="楕円 202"/>
        <xdr:cNvSpPr/>
      </xdr:nvSpPr>
      <xdr:spPr>
        <a:xfrm>
          <a:off x="1968500" y="131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64653</xdr:rowOff>
    </xdr:from>
    <xdr:ext cx="599010" cy="259045"/>
    <xdr:sp macro="" textlink="">
      <xdr:nvSpPr>
        <xdr:cNvPr id="204" name="テキスト ボックス 203"/>
        <xdr:cNvSpPr txBox="1"/>
      </xdr:nvSpPr>
      <xdr:spPr>
        <a:xfrm>
          <a:off x="1719795" y="1326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73196</xdr:rowOff>
    </xdr:from>
    <xdr:to>
      <xdr:col>6</xdr:col>
      <xdr:colOff>38100</xdr:colOff>
      <xdr:row>77</xdr:row>
      <xdr:rowOff>3346</xdr:rowOff>
    </xdr:to>
    <xdr:sp macro="" textlink="">
      <xdr:nvSpPr>
        <xdr:cNvPr id="205" name="楕円 204"/>
        <xdr:cNvSpPr/>
      </xdr:nvSpPr>
      <xdr:spPr>
        <a:xfrm>
          <a:off x="1079500" y="131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19873</xdr:rowOff>
    </xdr:from>
    <xdr:ext cx="599010" cy="259045"/>
    <xdr:sp macro="" textlink="">
      <xdr:nvSpPr>
        <xdr:cNvPr id="206" name="テキスト ボックス 205"/>
        <xdr:cNvSpPr txBox="1"/>
      </xdr:nvSpPr>
      <xdr:spPr>
        <a:xfrm>
          <a:off x="830795" y="12878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3" name="直線コネクタ 232"/>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4" name="衛生費最小値テキスト"/>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5" name="直線コネクタ 234"/>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6" name="衛生費最大値テキスト"/>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7" name="直線コネクタ 236"/>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120531</xdr:rowOff>
    </xdr:from>
    <xdr:to>
      <xdr:col>24</xdr:col>
      <xdr:colOff>63500</xdr:colOff>
      <xdr:row>95</xdr:row>
      <xdr:rowOff>133169</xdr:rowOff>
    </xdr:to>
    <xdr:cxnSp macro="">
      <xdr:nvCxnSpPr>
        <xdr:cNvPr id="238" name="直線コネクタ 237"/>
        <xdr:cNvCxnSpPr/>
      </xdr:nvCxnSpPr>
      <xdr:spPr>
        <a:xfrm flipV="1">
          <a:off x="3797300" y="16408281"/>
          <a:ext cx="838200" cy="1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641</xdr:rowOff>
    </xdr:from>
    <xdr:ext cx="534377" cy="259045"/>
    <xdr:sp macro="" textlink="">
      <xdr:nvSpPr>
        <xdr:cNvPr id="239" name="衛生費平均値テキスト"/>
        <xdr:cNvSpPr txBox="1"/>
      </xdr:nvSpPr>
      <xdr:spPr>
        <a:xfrm>
          <a:off x="4686300" y="164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40" name="フローチャート: 判断 239"/>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133169</xdr:rowOff>
    </xdr:from>
    <xdr:to>
      <xdr:col>19</xdr:col>
      <xdr:colOff>177800</xdr:colOff>
      <xdr:row>97</xdr:row>
      <xdr:rowOff>27065</xdr:rowOff>
    </xdr:to>
    <xdr:cxnSp macro="">
      <xdr:nvCxnSpPr>
        <xdr:cNvPr id="241" name="直線コネクタ 240"/>
        <xdr:cNvCxnSpPr/>
      </xdr:nvCxnSpPr>
      <xdr:spPr>
        <a:xfrm flipV="1">
          <a:off x="2908300" y="16420919"/>
          <a:ext cx="889000" cy="23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2" name="フローチャート: 判断 241"/>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163306</xdr:rowOff>
    </xdr:from>
    <xdr:ext cx="534377" cy="259045"/>
    <xdr:sp macro="" textlink="">
      <xdr:nvSpPr>
        <xdr:cNvPr id="243" name="テキスト ボックス 242"/>
        <xdr:cNvSpPr txBox="1"/>
      </xdr:nvSpPr>
      <xdr:spPr>
        <a:xfrm>
          <a:off x="3530111" y="166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27065</xdr:rowOff>
    </xdr:from>
    <xdr:to>
      <xdr:col>15</xdr:col>
      <xdr:colOff>50800</xdr:colOff>
      <xdr:row>97</xdr:row>
      <xdr:rowOff>170724</xdr:rowOff>
    </xdr:to>
    <xdr:cxnSp macro="">
      <xdr:nvCxnSpPr>
        <xdr:cNvPr id="244" name="直線コネクタ 243"/>
        <xdr:cNvCxnSpPr/>
      </xdr:nvCxnSpPr>
      <xdr:spPr>
        <a:xfrm flipV="1">
          <a:off x="2019300" y="16657715"/>
          <a:ext cx="889000" cy="14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5" name="フローチャート: 判断 244"/>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3115</xdr:rowOff>
    </xdr:from>
    <xdr:ext cx="534377" cy="259045"/>
    <xdr:sp macro="" textlink="">
      <xdr:nvSpPr>
        <xdr:cNvPr id="246" name="テキスト ボックス 245"/>
        <xdr:cNvSpPr txBox="1"/>
      </xdr:nvSpPr>
      <xdr:spPr>
        <a:xfrm>
          <a:off x="2641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142835</xdr:rowOff>
    </xdr:from>
    <xdr:to>
      <xdr:col>10</xdr:col>
      <xdr:colOff>114300</xdr:colOff>
      <xdr:row>97</xdr:row>
      <xdr:rowOff>170724</xdr:rowOff>
    </xdr:to>
    <xdr:cxnSp macro="">
      <xdr:nvCxnSpPr>
        <xdr:cNvPr id="247" name="直線コネクタ 246"/>
        <xdr:cNvCxnSpPr/>
      </xdr:nvCxnSpPr>
      <xdr:spPr>
        <a:xfrm>
          <a:off x="1130300" y="16087685"/>
          <a:ext cx="889000" cy="7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8" name="フローチャート: 判断 247"/>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11836</xdr:rowOff>
    </xdr:from>
    <xdr:ext cx="534377" cy="259045"/>
    <xdr:sp macro="" textlink="">
      <xdr:nvSpPr>
        <xdr:cNvPr id="249" name="テキスト ボックス 248"/>
        <xdr:cNvSpPr txBox="1"/>
      </xdr:nvSpPr>
      <xdr:spPr>
        <a:xfrm>
          <a:off x="1752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50" name="フローチャート: 判断 249"/>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2339</xdr:rowOff>
    </xdr:from>
    <xdr:ext cx="534377" cy="259045"/>
    <xdr:sp macro="" textlink="">
      <xdr:nvSpPr>
        <xdr:cNvPr id="251" name="テキスト ボックス 250"/>
        <xdr:cNvSpPr txBox="1"/>
      </xdr:nvSpPr>
      <xdr:spPr>
        <a:xfrm>
          <a:off x="863111" y="1663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69731</xdr:rowOff>
    </xdr:from>
    <xdr:to>
      <xdr:col>24</xdr:col>
      <xdr:colOff>114300</xdr:colOff>
      <xdr:row>95</xdr:row>
      <xdr:rowOff>171331</xdr:rowOff>
    </xdr:to>
    <xdr:sp macro="" textlink="">
      <xdr:nvSpPr>
        <xdr:cNvPr id="257" name="楕円 256"/>
        <xdr:cNvSpPr/>
      </xdr:nvSpPr>
      <xdr:spPr>
        <a:xfrm>
          <a:off x="4584700" y="1635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92608</xdr:rowOff>
    </xdr:from>
    <xdr:ext cx="534377" cy="259045"/>
    <xdr:sp macro="" textlink="">
      <xdr:nvSpPr>
        <xdr:cNvPr id="258" name="衛生費該当値テキスト"/>
        <xdr:cNvSpPr txBox="1"/>
      </xdr:nvSpPr>
      <xdr:spPr>
        <a:xfrm>
          <a:off x="4686300" y="1620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82369</xdr:rowOff>
    </xdr:from>
    <xdr:to>
      <xdr:col>20</xdr:col>
      <xdr:colOff>38100</xdr:colOff>
      <xdr:row>96</xdr:row>
      <xdr:rowOff>12519</xdr:rowOff>
    </xdr:to>
    <xdr:sp macro="" textlink="">
      <xdr:nvSpPr>
        <xdr:cNvPr id="259" name="楕円 258"/>
        <xdr:cNvSpPr/>
      </xdr:nvSpPr>
      <xdr:spPr>
        <a:xfrm>
          <a:off x="3746500" y="1637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29046</xdr:rowOff>
    </xdr:from>
    <xdr:ext cx="534377" cy="259045"/>
    <xdr:sp macro="" textlink="">
      <xdr:nvSpPr>
        <xdr:cNvPr id="260" name="テキスト ボックス 259"/>
        <xdr:cNvSpPr txBox="1"/>
      </xdr:nvSpPr>
      <xdr:spPr>
        <a:xfrm>
          <a:off x="3530111" y="1614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147715</xdr:rowOff>
    </xdr:from>
    <xdr:to>
      <xdr:col>15</xdr:col>
      <xdr:colOff>101600</xdr:colOff>
      <xdr:row>97</xdr:row>
      <xdr:rowOff>77865</xdr:rowOff>
    </xdr:to>
    <xdr:sp macro="" textlink="">
      <xdr:nvSpPr>
        <xdr:cNvPr id="261" name="楕円 260"/>
        <xdr:cNvSpPr/>
      </xdr:nvSpPr>
      <xdr:spPr>
        <a:xfrm>
          <a:off x="2857500" y="1660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68992</xdr:rowOff>
    </xdr:from>
    <xdr:ext cx="534377" cy="259045"/>
    <xdr:sp macro="" textlink="">
      <xdr:nvSpPr>
        <xdr:cNvPr id="262" name="テキスト ボックス 261"/>
        <xdr:cNvSpPr txBox="1"/>
      </xdr:nvSpPr>
      <xdr:spPr>
        <a:xfrm>
          <a:off x="2641111" y="1669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119924</xdr:rowOff>
    </xdr:from>
    <xdr:to>
      <xdr:col>10</xdr:col>
      <xdr:colOff>165100</xdr:colOff>
      <xdr:row>98</xdr:row>
      <xdr:rowOff>50074</xdr:rowOff>
    </xdr:to>
    <xdr:sp macro="" textlink="">
      <xdr:nvSpPr>
        <xdr:cNvPr id="263" name="楕円 262"/>
        <xdr:cNvSpPr/>
      </xdr:nvSpPr>
      <xdr:spPr>
        <a:xfrm>
          <a:off x="1968500" y="1675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41201</xdr:rowOff>
    </xdr:from>
    <xdr:ext cx="534377" cy="259045"/>
    <xdr:sp macro="" textlink="">
      <xdr:nvSpPr>
        <xdr:cNvPr id="264" name="テキスト ボックス 263"/>
        <xdr:cNvSpPr txBox="1"/>
      </xdr:nvSpPr>
      <xdr:spPr>
        <a:xfrm>
          <a:off x="1752111" y="1684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92035</xdr:rowOff>
    </xdr:from>
    <xdr:to>
      <xdr:col>6</xdr:col>
      <xdr:colOff>38100</xdr:colOff>
      <xdr:row>94</xdr:row>
      <xdr:rowOff>22185</xdr:rowOff>
    </xdr:to>
    <xdr:sp macro="" textlink="">
      <xdr:nvSpPr>
        <xdr:cNvPr id="265" name="楕円 264"/>
        <xdr:cNvSpPr/>
      </xdr:nvSpPr>
      <xdr:spPr>
        <a:xfrm>
          <a:off x="1079500" y="1603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38712</xdr:rowOff>
    </xdr:from>
    <xdr:ext cx="534377" cy="259045"/>
    <xdr:sp macro="" textlink="">
      <xdr:nvSpPr>
        <xdr:cNvPr id="266" name="テキスト ボックス 265"/>
        <xdr:cNvSpPr txBox="1"/>
      </xdr:nvSpPr>
      <xdr:spPr>
        <a:xfrm>
          <a:off x="863111" y="1581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2" name="テキスト ボックス 28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4" name="テキスト ボックス 28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8" name="直線コネクタ 287"/>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9" name="労働費最小値テキスト"/>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90" name="直線コネクタ 289"/>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1" name="労働費最大値テキスト"/>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2" name="直線コネクタ 291"/>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52467</xdr:rowOff>
    </xdr:from>
    <xdr:to>
      <xdr:col>55</xdr:col>
      <xdr:colOff>0</xdr:colOff>
      <xdr:row>38</xdr:row>
      <xdr:rowOff>59324</xdr:rowOff>
    </xdr:to>
    <xdr:cxnSp macro="">
      <xdr:nvCxnSpPr>
        <xdr:cNvPr id="293" name="直線コネクタ 292"/>
        <xdr:cNvCxnSpPr/>
      </xdr:nvCxnSpPr>
      <xdr:spPr>
        <a:xfrm>
          <a:off x="9639300" y="6567567"/>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84528</xdr:rowOff>
    </xdr:from>
    <xdr:ext cx="469744" cy="259045"/>
    <xdr:sp macro="" textlink="">
      <xdr:nvSpPr>
        <xdr:cNvPr id="294" name="労働費平均値テキスト"/>
        <xdr:cNvSpPr txBox="1"/>
      </xdr:nvSpPr>
      <xdr:spPr>
        <a:xfrm>
          <a:off x="10528300" y="6256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5" name="フローチャート: 判断 294"/>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164388</xdr:rowOff>
    </xdr:from>
    <xdr:to>
      <xdr:col>50</xdr:col>
      <xdr:colOff>114300</xdr:colOff>
      <xdr:row>38</xdr:row>
      <xdr:rowOff>52467</xdr:rowOff>
    </xdr:to>
    <xdr:cxnSp macro="">
      <xdr:nvCxnSpPr>
        <xdr:cNvPr id="296" name="直線コネクタ 295"/>
        <xdr:cNvCxnSpPr/>
      </xdr:nvCxnSpPr>
      <xdr:spPr>
        <a:xfrm>
          <a:off x="8750300" y="6508038"/>
          <a:ext cx="889000" cy="5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7" name="フローチャート: 判断 296"/>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161398</xdr:rowOff>
    </xdr:from>
    <xdr:ext cx="469744" cy="259045"/>
    <xdr:sp macro="" textlink="">
      <xdr:nvSpPr>
        <xdr:cNvPr id="298" name="テキスト ボックス 297"/>
        <xdr:cNvSpPr txBox="1"/>
      </xdr:nvSpPr>
      <xdr:spPr>
        <a:xfrm>
          <a:off x="9404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159268</xdr:rowOff>
    </xdr:from>
    <xdr:to>
      <xdr:col>45</xdr:col>
      <xdr:colOff>177800</xdr:colOff>
      <xdr:row>37</xdr:row>
      <xdr:rowOff>164388</xdr:rowOff>
    </xdr:to>
    <xdr:cxnSp macro="">
      <xdr:nvCxnSpPr>
        <xdr:cNvPr id="299" name="直線コネクタ 298"/>
        <xdr:cNvCxnSpPr/>
      </xdr:nvCxnSpPr>
      <xdr:spPr>
        <a:xfrm>
          <a:off x="7861300" y="6502918"/>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300" name="フローチャート: 判断 299"/>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161856</xdr:rowOff>
    </xdr:from>
    <xdr:ext cx="469744" cy="259045"/>
    <xdr:sp macro="" textlink="">
      <xdr:nvSpPr>
        <xdr:cNvPr id="301" name="テキスト ボックス 300"/>
        <xdr:cNvSpPr txBox="1"/>
      </xdr:nvSpPr>
      <xdr:spPr>
        <a:xfrm>
          <a:off x="8515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146650</xdr:rowOff>
    </xdr:from>
    <xdr:to>
      <xdr:col>41</xdr:col>
      <xdr:colOff>50800</xdr:colOff>
      <xdr:row>37</xdr:row>
      <xdr:rowOff>159268</xdr:rowOff>
    </xdr:to>
    <xdr:cxnSp macro="">
      <xdr:nvCxnSpPr>
        <xdr:cNvPr id="302" name="直線コネクタ 301"/>
        <xdr:cNvCxnSpPr/>
      </xdr:nvCxnSpPr>
      <xdr:spPr>
        <a:xfrm>
          <a:off x="6972300" y="6490300"/>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3" name="フローチャート: 判断 302"/>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171183</xdr:rowOff>
    </xdr:from>
    <xdr:ext cx="469744" cy="259045"/>
    <xdr:sp macro="" textlink="">
      <xdr:nvSpPr>
        <xdr:cNvPr id="304" name="テキスト ボックス 303"/>
        <xdr:cNvSpPr txBox="1"/>
      </xdr:nvSpPr>
      <xdr:spPr>
        <a:xfrm>
          <a:off x="7626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5" name="フローチャート: 判断 304"/>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9700</xdr:rowOff>
    </xdr:from>
    <xdr:ext cx="469744" cy="259045"/>
    <xdr:sp macro="" textlink="">
      <xdr:nvSpPr>
        <xdr:cNvPr id="306" name="テキスト ボックス 305"/>
        <xdr:cNvSpPr txBox="1"/>
      </xdr:nvSpPr>
      <xdr:spPr>
        <a:xfrm>
          <a:off x="6737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8524</xdr:rowOff>
    </xdr:from>
    <xdr:to>
      <xdr:col>55</xdr:col>
      <xdr:colOff>50800</xdr:colOff>
      <xdr:row>38</xdr:row>
      <xdr:rowOff>110124</xdr:rowOff>
    </xdr:to>
    <xdr:sp macro="" textlink="">
      <xdr:nvSpPr>
        <xdr:cNvPr id="312" name="楕円 311"/>
        <xdr:cNvSpPr/>
      </xdr:nvSpPr>
      <xdr:spPr>
        <a:xfrm>
          <a:off x="10426700" y="652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94901</xdr:rowOff>
    </xdr:from>
    <xdr:ext cx="378565" cy="259045"/>
    <xdr:sp macro="" textlink="">
      <xdr:nvSpPr>
        <xdr:cNvPr id="313" name="労働費該当値テキスト"/>
        <xdr:cNvSpPr txBox="1"/>
      </xdr:nvSpPr>
      <xdr:spPr>
        <a:xfrm>
          <a:off x="10528300" y="643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1667</xdr:rowOff>
    </xdr:from>
    <xdr:to>
      <xdr:col>50</xdr:col>
      <xdr:colOff>165100</xdr:colOff>
      <xdr:row>38</xdr:row>
      <xdr:rowOff>103267</xdr:rowOff>
    </xdr:to>
    <xdr:sp macro="" textlink="">
      <xdr:nvSpPr>
        <xdr:cNvPr id="314" name="楕円 313"/>
        <xdr:cNvSpPr/>
      </xdr:nvSpPr>
      <xdr:spPr>
        <a:xfrm>
          <a:off x="9588500" y="651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94394</xdr:rowOff>
    </xdr:from>
    <xdr:ext cx="378565" cy="259045"/>
    <xdr:sp macro="" textlink="">
      <xdr:nvSpPr>
        <xdr:cNvPr id="315" name="テキスト ボックス 314"/>
        <xdr:cNvSpPr txBox="1"/>
      </xdr:nvSpPr>
      <xdr:spPr>
        <a:xfrm>
          <a:off x="9450017" y="6609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113589</xdr:rowOff>
    </xdr:from>
    <xdr:to>
      <xdr:col>46</xdr:col>
      <xdr:colOff>38100</xdr:colOff>
      <xdr:row>38</xdr:row>
      <xdr:rowOff>43738</xdr:rowOff>
    </xdr:to>
    <xdr:sp macro="" textlink="">
      <xdr:nvSpPr>
        <xdr:cNvPr id="316" name="楕円 315"/>
        <xdr:cNvSpPr/>
      </xdr:nvSpPr>
      <xdr:spPr>
        <a:xfrm>
          <a:off x="8699500" y="6457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34865</xdr:rowOff>
    </xdr:from>
    <xdr:ext cx="469744" cy="259045"/>
    <xdr:sp macro="" textlink="">
      <xdr:nvSpPr>
        <xdr:cNvPr id="317" name="テキスト ボックス 316"/>
        <xdr:cNvSpPr txBox="1"/>
      </xdr:nvSpPr>
      <xdr:spPr>
        <a:xfrm>
          <a:off x="8515428" y="654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108468</xdr:rowOff>
    </xdr:from>
    <xdr:to>
      <xdr:col>41</xdr:col>
      <xdr:colOff>101600</xdr:colOff>
      <xdr:row>38</xdr:row>
      <xdr:rowOff>38618</xdr:rowOff>
    </xdr:to>
    <xdr:sp macro="" textlink="">
      <xdr:nvSpPr>
        <xdr:cNvPr id="318" name="楕円 317"/>
        <xdr:cNvSpPr/>
      </xdr:nvSpPr>
      <xdr:spPr>
        <a:xfrm>
          <a:off x="7810500" y="64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29745</xdr:rowOff>
    </xdr:from>
    <xdr:ext cx="469744" cy="259045"/>
    <xdr:sp macro="" textlink="">
      <xdr:nvSpPr>
        <xdr:cNvPr id="319" name="テキスト ボックス 318"/>
        <xdr:cNvSpPr txBox="1"/>
      </xdr:nvSpPr>
      <xdr:spPr>
        <a:xfrm>
          <a:off x="7626428" y="654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95850</xdr:rowOff>
    </xdr:from>
    <xdr:to>
      <xdr:col>36</xdr:col>
      <xdr:colOff>165100</xdr:colOff>
      <xdr:row>38</xdr:row>
      <xdr:rowOff>26000</xdr:rowOff>
    </xdr:to>
    <xdr:sp macro="" textlink="">
      <xdr:nvSpPr>
        <xdr:cNvPr id="320" name="楕円 319"/>
        <xdr:cNvSpPr/>
      </xdr:nvSpPr>
      <xdr:spPr>
        <a:xfrm>
          <a:off x="6921500" y="643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17126</xdr:rowOff>
    </xdr:from>
    <xdr:ext cx="469744" cy="259045"/>
    <xdr:sp macro="" textlink="">
      <xdr:nvSpPr>
        <xdr:cNvPr id="321" name="テキスト ボックス 320"/>
        <xdr:cNvSpPr txBox="1"/>
      </xdr:nvSpPr>
      <xdr:spPr>
        <a:xfrm>
          <a:off x="6737428" y="653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3" name="直線コネクタ 342"/>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4" name="農林水産業費最小値テキスト"/>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5" name="直線コネクタ 344"/>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6" name="農林水産業費最大値テキスト"/>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7" name="直線コネクタ 346"/>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574</xdr:rowOff>
    </xdr:from>
    <xdr:to>
      <xdr:col>55</xdr:col>
      <xdr:colOff>0</xdr:colOff>
      <xdr:row>57</xdr:row>
      <xdr:rowOff>31366</xdr:rowOff>
    </xdr:to>
    <xdr:cxnSp macro="">
      <xdr:nvCxnSpPr>
        <xdr:cNvPr id="348" name="直線コネクタ 347"/>
        <xdr:cNvCxnSpPr/>
      </xdr:nvCxnSpPr>
      <xdr:spPr>
        <a:xfrm flipV="1">
          <a:off x="9639300" y="9773224"/>
          <a:ext cx="838200" cy="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59577</xdr:rowOff>
    </xdr:from>
    <xdr:ext cx="469744" cy="259045"/>
    <xdr:sp macro="" textlink="">
      <xdr:nvSpPr>
        <xdr:cNvPr id="349" name="農林水産業費平均値テキスト"/>
        <xdr:cNvSpPr txBox="1"/>
      </xdr:nvSpPr>
      <xdr:spPr>
        <a:xfrm>
          <a:off x="10528300" y="983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50" name="フローチャート: 判断 349"/>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26954</xdr:rowOff>
    </xdr:from>
    <xdr:to>
      <xdr:col>50</xdr:col>
      <xdr:colOff>114300</xdr:colOff>
      <xdr:row>57</xdr:row>
      <xdr:rowOff>31366</xdr:rowOff>
    </xdr:to>
    <xdr:cxnSp macro="">
      <xdr:nvCxnSpPr>
        <xdr:cNvPr id="351" name="直線コネクタ 350"/>
        <xdr:cNvCxnSpPr/>
      </xdr:nvCxnSpPr>
      <xdr:spPr>
        <a:xfrm>
          <a:off x="8750300" y="9799604"/>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2" name="フローチャート: 判断 351"/>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119814</xdr:rowOff>
    </xdr:from>
    <xdr:ext cx="534377" cy="259045"/>
    <xdr:sp macro="" textlink="">
      <xdr:nvSpPr>
        <xdr:cNvPr id="353" name="テキスト ボックス 352"/>
        <xdr:cNvSpPr txBox="1"/>
      </xdr:nvSpPr>
      <xdr:spPr>
        <a:xfrm>
          <a:off x="9372111" y="989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26954</xdr:rowOff>
    </xdr:from>
    <xdr:to>
      <xdr:col>45</xdr:col>
      <xdr:colOff>177800</xdr:colOff>
      <xdr:row>57</xdr:row>
      <xdr:rowOff>56832</xdr:rowOff>
    </xdr:to>
    <xdr:cxnSp macro="">
      <xdr:nvCxnSpPr>
        <xdr:cNvPr id="354" name="直線コネクタ 353"/>
        <xdr:cNvCxnSpPr/>
      </xdr:nvCxnSpPr>
      <xdr:spPr>
        <a:xfrm flipV="1">
          <a:off x="7861300" y="9799604"/>
          <a:ext cx="889000" cy="2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5" name="フローチャート: 判断 354"/>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10726</xdr:rowOff>
    </xdr:from>
    <xdr:ext cx="469744" cy="259045"/>
    <xdr:sp macro="" textlink="">
      <xdr:nvSpPr>
        <xdr:cNvPr id="356" name="テキスト ボックス 355"/>
        <xdr:cNvSpPr txBox="1"/>
      </xdr:nvSpPr>
      <xdr:spPr>
        <a:xfrm>
          <a:off x="8515428" y="995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27023</xdr:rowOff>
    </xdr:from>
    <xdr:to>
      <xdr:col>41</xdr:col>
      <xdr:colOff>50800</xdr:colOff>
      <xdr:row>57</xdr:row>
      <xdr:rowOff>56832</xdr:rowOff>
    </xdr:to>
    <xdr:cxnSp macro="">
      <xdr:nvCxnSpPr>
        <xdr:cNvPr id="357" name="直線コネクタ 356"/>
        <xdr:cNvCxnSpPr/>
      </xdr:nvCxnSpPr>
      <xdr:spPr>
        <a:xfrm>
          <a:off x="6972300" y="9799673"/>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8" name="フローチャート: 判断 357"/>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3479</xdr:rowOff>
    </xdr:from>
    <xdr:ext cx="469744" cy="259045"/>
    <xdr:sp macro="" textlink="">
      <xdr:nvSpPr>
        <xdr:cNvPr id="359" name="テキスト ボックス 358"/>
        <xdr:cNvSpPr txBox="1"/>
      </xdr:nvSpPr>
      <xdr:spPr>
        <a:xfrm>
          <a:off x="7626428" y="994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60" name="フローチャート: 判断 359"/>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162927</xdr:rowOff>
    </xdr:from>
    <xdr:ext cx="469744" cy="259045"/>
    <xdr:sp macro="" textlink="">
      <xdr:nvSpPr>
        <xdr:cNvPr id="361" name="テキスト ボックス 360"/>
        <xdr:cNvSpPr txBox="1"/>
      </xdr:nvSpPr>
      <xdr:spPr>
        <a:xfrm>
          <a:off x="6737428" y="99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121224</xdr:rowOff>
    </xdr:from>
    <xdr:to>
      <xdr:col>55</xdr:col>
      <xdr:colOff>50800</xdr:colOff>
      <xdr:row>57</xdr:row>
      <xdr:rowOff>51374</xdr:rowOff>
    </xdr:to>
    <xdr:sp macro="" textlink="">
      <xdr:nvSpPr>
        <xdr:cNvPr id="367" name="楕円 366"/>
        <xdr:cNvSpPr/>
      </xdr:nvSpPr>
      <xdr:spPr>
        <a:xfrm>
          <a:off x="10426700" y="972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144101</xdr:rowOff>
    </xdr:from>
    <xdr:ext cx="534377" cy="259045"/>
    <xdr:sp macro="" textlink="">
      <xdr:nvSpPr>
        <xdr:cNvPr id="368" name="農林水産業費該当値テキスト"/>
        <xdr:cNvSpPr txBox="1"/>
      </xdr:nvSpPr>
      <xdr:spPr>
        <a:xfrm>
          <a:off x="10528300" y="957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152016</xdr:rowOff>
    </xdr:from>
    <xdr:to>
      <xdr:col>50</xdr:col>
      <xdr:colOff>165100</xdr:colOff>
      <xdr:row>57</xdr:row>
      <xdr:rowOff>82166</xdr:rowOff>
    </xdr:to>
    <xdr:sp macro="" textlink="">
      <xdr:nvSpPr>
        <xdr:cNvPr id="369" name="楕円 368"/>
        <xdr:cNvSpPr/>
      </xdr:nvSpPr>
      <xdr:spPr>
        <a:xfrm>
          <a:off x="9588500" y="975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98693</xdr:rowOff>
    </xdr:from>
    <xdr:ext cx="534377" cy="259045"/>
    <xdr:sp macro="" textlink="">
      <xdr:nvSpPr>
        <xdr:cNvPr id="370" name="テキスト ボックス 369"/>
        <xdr:cNvSpPr txBox="1"/>
      </xdr:nvSpPr>
      <xdr:spPr>
        <a:xfrm>
          <a:off x="9372111" y="952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147604</xdr:rowOff>
    </xdr:from>
    <xdr:to>
      <xdr:col>46</xdr:col>
      <xdr:colOff>38100</xdr:colOff>
      <xdr:row>57</xdr:row>
      <xdr:rowOff>77754</xdr:rowOff>
    </xdr:to>
    <xdr:sp macro="" textlink="">
      <xdr:nvSpPr>
        <xdr:cNvPr id="371" name="楕円 370"/>
        <xdr:cNvSpPr/>
      </xdr:nvSpPr>
      <xdr:spPr>
        <a:xfrm>
          <a:off x="8699500" y="974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94281</xdr:rowOff>
    </xdr:from>
    <xdr:ext cx="534377" cy="259045"/>
    <xdr:sp macro="" textlink="">
      <xdr:nvSpPr>
        <xdr:cNvPr id="372" name="テキスト ボックス 371"/>
        <xdr:cNvSpPr txBox="1"/>
      </xdr:nvSpPr>
      <xdr:spPr>
        <a:xfrm>
          <a:off x="8483111" y="952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6032</xdr:rowOff>
    </xdr:from>
    <xdr:to>
      <xdr:col>41</xdr:col>
      <xdr:colOff>101600</xdr:colOff>
      <xdr:row>57</xdr:row>
      <xdr:rowOff>107632</xdr:rowOff>
    </xdr:to>
    <xdr:sp macro="" textlink="">
      <xdr:nvSpPr>
        <xdr:cNvPr id="373" name="楕円 372"/>
        <xdr:cNvSpPr/>
      </xdr:nvSpPr>
      <xdr:spPr>
        <a:xfrm>
          <a:off x="7810500" y="977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124159</xdr:rowOff>
    </xdr:from>
    <xdr:ext cx="534377" cy="259045"/>
    <xdr:sp macro="" textlink="">
      <xdr:nvSpPr>
        <xdr:cNvPr id="374" name="テキスト ボックス 373"/>
        <xdr:cNvSpPr txBox="1"/>
      </xdr:nvSpPr>
      <xdr:spPr>
        <a:xfrm>
          <a:off x="7594111" y="955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147673</xdr:rowOff>
    </xdr:from>
    <xdr:to>
      <xdr:col>36</xdr:col>
      <xdr:colOff>165100</xdr:colOff>
      <xdr:row>57</xdr:row>
      <xdr:rowOff>77823</xdr:rowOff>
    </xdr:to>
    <xdr:sp macro="" textlink="">
      <xdr:nvSpPr>
        <xdr:cNvPr id="375" name="楕円 374"/>
        <xdr:cNvSpPr/>
      </xdr:nvSpPr>
      <xdr:spPr>
        <a:xfrm>
          <a:off x="6921500" y="974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94350</xdr:rowOff>
    </xdr:from>
    <xdr:ext cx="534377" cy="259045"/>
    <xdr:sp macro="" textlink="">
      <xdr:nvSpPr>
        <xdr:cNvPr id="376" name="テキスト ボックス 375"/>
        <xdr:cNvSpPr txBox="1"/>
      </xdr:nvSpPr>
      <xdr:spPr>
        <a:xfrm>
          <a:off x="6705111" y="952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8" name="直線コネクタ 397"/>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9" name="商工費最小値テキスト"/>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400" name="直線コネクタ 399"/>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1" name="商工費最大値テキスト"/>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2" name="直線コネクタ 401"/>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66273</xdr:rowOff>
    </xdr:from>
    <xdr:to>
      <xdr:col>55</xdr:col>
      <xdr:colOff>0</xdr:colOff>
      <xdr:row>78</xdr:row>
      <xdr:rowOff>57998</xdr:rowOff>
    </xdr:to>
    <xdr:cxnSp macro="">
      <xdr:nvCxnSpPr>
        <xdr:cNvPr id="403" name="直線コネクタ 402"/>
        <xdr:cNvCxnSpPr/>
      </xdr:nvCxnSpPr>
      <xdr:spPr>
        <a:xfrm flipV="1">
          <a:off x="9639300" y="13267923"/>
          <a:ext cx="838200" cy="16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135689</xdr:rowOff>
    </xdr:from>
    <xdr:ext cx="534377" cy="259045"/>
    <xdr:sp macro="" textlink="">
      <xdr:nvSpPr>
        <xdr:cNvPr id="404" name="商工費平均値テキスト"/>
        <xdr:cNvSpPr txBox="1"/>
      </xdr:nvSpPr>
      <xdr:spPr>
        <a:xfrm>
          <a:off x="10528300" y="12651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5" name="フローチャート: 判断 404"/>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7660</xdr:rowOff>
    </xdr:from>
    <xdr:to>
      <xdr:col>50</xdr:col>
      <xdr:colOff>114300</xdr:colOff>
      <xdr:row>78</xdr:row>
      <xdr:rowOff>57998</xdr:rowOff>
    </xdr:to>
    <xdr:cxnSp macro="">
      <xdr:nvCxnSpPr>
        <xdr:cNvPr id="406" name="直線コネクタ 405"/>
        <xdr:cNvCxnSpPr/>
      </xdr:nvCxnSpPr>
      <xdr:spPr>
        <a:xfrm>
          <a:off x="8750300" y="13380760"/>
          <a:ext cx="889000" cy="5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7" name="フローチャート: 判断 406"/>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57614</xdr:rowOff>
    </xdr:from>
    <xdr:ext cx="534377" cy="259045"/>
    <xdr:sp macro="" textlink="">
      <xdr:nvSpPr>
        <xdr:cNvPr id="408" name="テキスト ボックス 407"/>
        <xdr:cNvSpPr txBox="1"/>
      </xdr:nvSpPr>
      <xdr:spPr>
        <a:xfrm>
          <a:off x="9372111" y="1274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xdr:rowOff>
    </xdr:from>
    <xdr:to>
      <xdr:col>45</xdr:col>
      <xdr:colOff>177800</xdr:colOff>
      <xdr:row>78</xdr:row>
      <xdr:rowOff>7660</xdr:rowOff>
    </xdr:to>
    <xdr:cxnSp macro="">
      <xdr:nvCxnSpPr>
        <xdr:cNvPr id="409" name="直線コネクタ 408"/>
        <xdr:cNvCxnSpPr/>
      </xdr:nvCxnSpPr>
      <xdr:spPr>
        <a:xfrm>
          <a:off x="7861300" y="13373125"/>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10" name="フローチャート: 判断 409"/>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82852</xdr:rowOff>
    </xdr:from>
    <xdr:ext cx="534377" cy="259045"/>
    <xdr:sp macro="" textlink="">
      <xdr:nvSpPr>
        <xdr:cNvPr id="411" name="テキスト ボックス 410"/>
        <xdr:cNvSpPr txBox="1"/>
      </xdr:nvSpPr>
      <xdr:spPr>
        <a:xfrm>
          <a:off x="8483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165897</xdr:rowOff>
    </xdr:from>
    <xdr:to>
      <xdr:col>41</xdr:col>
      <xdr:colOff>50800</xdr:colOff>
      <xdr:row>78</xdr:row>
      <xdr:rowOff>25</xdr:rowOff>
    </xdr:to>
    <xdr:cxnSp macro="">
      <xdr:nvCxnSpPr>
        <xdr:cNvPr id="412" name="直線コネクタ 411"/>
        <xdr:cNvCxnSpPr/>
      </xdr:nvCxnSpPr>
      <xdr:spPr>
        <a:xfrm>
          <a:off x="6972300" y="13367547"/>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3" name="フローチャート: 判断 412"/>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66758</xdr:rowOff>
    </xdr:from>
    <xdr:ext cx="534377" cy="259045"/>
    <xdr:sp macro="" textlink="">
      <xdr:nvSpPr>
        <xdr:cNvPr id="414" name="テキスト ボックス 413"/>
        <xdr:cNvSpPr txBox="1"/>
      </xdr:nvSpPr>
      <xdr:spPr>
        <a:xfrm>
          <a:off x="7594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5" name="フローチャート: 判断 414"/>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110969</xdr:rowOff>
    </xdr:from>
    <xdr:ext cx="469744" cy="259045"/>
    <xdr:sp macro="" textlink="">
      <xdr:nvSpPr>
        <xdr:cNvPr id="416" name="テキスト ボックス 415"/>
        <xdr:cNvSpPr txBox="1"/>
      </xdr:nvSpPr>
      <xdr:spPr>
        <a:xfrm>
          <a:off x="6737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15473</xdr:rowOff>
    </xdr:from>
    <xdr:to>
      <xdr:col>55</xdr:col>
      <xdr:colOff>50800</xdr:colOff>
      <xdr:row>77</xdr:row>
      <xdr:rowOff>117073</xdr:rowOff>
    </xdr:to>
    <xdr:sp macro="" textlink="">
      <xdr:nvSpPr>
        <xdr:cNvPr id="422" name="楕円 421"/>
        <xdr:cNvSpPr/>
      </xdr:nvSpPr>
      <xdr:spPr>
        <a:xfrm>
          <a:off x="10426700" y="1321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101850</xdr:rowOff>
    </xdr:from>
    <xdr:ext cx="469744" cy="259045"/>
    <xdr:sp macro="" textlink="">
      <xdr:nvSpPr>
        <xdr:cNvPr id="423" name="商工費該当値テキスト"/>
        <xdr:cNvSpPr txBox="1"/>
      </xdr:nvSpPr>
      <xdr:spPr>
        <a:xfrm>
          <a:off x="10528300" y="131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7198</xdr:rowOff>
    </xdr:from>
    <xdr:to>
      <xdr:col>50</xdr:col>
      <xdr:colOff>165100</xdr:colOff>
      <xdr:row>78</xdr:row>
      <xdr:rowOff>108798</xdr:rowOff>
    </xdr:to>
    <xdr:sp macro="" textlink="">
      <xdr:nvSpPr>
        <xdr:cNvPr id="424" name="楕円 423"/>
        <xdr:cNvSpPr/>
      </xdr:nvSpPr>
      <xdr:spPr>
        <a:xfrm>
          <a:off x="9588500" y="133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99925</xdr:rowOff>
    </xdr:from>
    <xdr:ext cx="469744" cy="259045"/>
    <xdr:sp macro="" textlink="">
      <xdr:nvSpPr>
        <xdr:cNvPr id="425" name="テキスト ボックス 424"/>
        <xdr:cNvSpPr txBox="1"/>
      </xdr:nvSpPr>
      <xdr:spPr>
        <a:xfrm>
          <a:off x="9404428" y="134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128310</xdr:rowOff>
    </xdr:from>
    <xdr:to>
      <xdr:col>46</xdr:col>
      <xdr:colOff>38100</xdr:colOff>
      <xdr:row>78</xdr:row>
      <xdr:rowOff>58460</xdr:rowOff>
    </xdr:to>
    <xdr:sp macro="" textlink="">
      <xdr:nvSpPr>
        <xdr:cNvPr id="426" name="楕円 425"/>
        <xdr:cNvSpPr/>
      </xdr:nvSpPr>
      <xdr:spPr>
        <a:xfrm>
          <a:off x="8699500" y="133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49587</xdr:rowOff>
    </xdr:from>
    <xdr:ext cx="469744" cy="259045"/>
    <xdr:sp macro="" textlink="">
      <xdr:nvSpPr>
        <xdr:cNvPr id="427" name="テキスト ボックス 426"/>
        <xdr:cNvSpPr txBox="1"/>
      </xdr:nvSpPr>
      <xdr:spPr>
        <a:xfrm>
          <a:off x="8515428" y="1342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120675</xdr:rowOff>
    </xdr:from>
    <xdr:to>
      <xdr:col>41</xdr:col>
      <xdr:colOff>101600</xdr:colOff>
      <xdr:row>78</xdr:row>
      <xdr:rowOff>50825</xdr:rowOff>
    </xdr:to>
    <xdr:sp macro="" textlink="">
      <xdr:nvSpPr>
        <xdr:cNvPr id="428" name="楕円 427"/>
        <xdr:cNvSpPr/>
      </xdr:nvSpPr>
      <xdr:spPr>
        <a:xfrm>
          <a:off x="7810500" y="133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41952</xdr:rowOff>
    </xdr:from>
    <xdr:ext cx="469744" cy="259045"/>
    <xdr:sp macro="" textlink="">
      <xdr:nvSpPr>
        <xdr:cNvPr id="429" name="テキスト ボックス 428"/>
        <xdr:cNvSpPr txBox="1"/>
      </xdr:nvSpPr>
      <xdr:spPr>
        <a:xfrm>
          <a:off x="7626428" y="1341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115097</xdr:rowOff>
    </xdr:from>
    <xdr:to>
      <xdr:col>36</xdr:col>
      <xdr:colOff>165100</xdr:colOff>
      <xdr:row>78</xdr:row>
      <xdr:rowOff>45247</xdr:rowOff>
    </xdr:to>
    <xdr:sp macro="" textlink="">
      <xdr:nvSpPr>
        <xdr:cNvPr id="430" name="楕円 429"/>
        <xdr:cNvSpPr/>
      </xdr:nvSpPr>
      <xdr:spPr>
        <a:xfrm>
          <a:off x="6921500" y="1331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36374</xdr:rowOff>
    </xdr:from>
    <xdr:ext cx="469744" cy="259045"/>
    <xdr:sp macro="" textlink="">
      <xdr:nvSpPr>
        <xdr:cNvPr id="431" name="テキスト ボックス 430"/>
        <xdr:cNvSpPr txBox="1"/>
      </xdr:nvSpPr>
      <xdr:spPr>
        <a:xfrm>
          <a:off x="6737428" y="1340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5" name="テキスト ボックス 44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7" name="テキスト ボックス 44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9" name="テキスト ボックス 44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7" name="直線コネクタ 456"/>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8" name="土木費最小値テキスト"/>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9" name="直線コネクタ 458"/>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60" name="土木費最大値テキスト"/>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1" name="直線コネクタ 460"/>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23113</xdr:rowOff>
    </xdr:from>
    <xdr:to>
      <xdr:col>55</xdr:col>
      <xdr:colOff>0</xdr:colOff>
      <xdr:row>99</xdr:row>
      <xdr:rowOff>23487</xdr:rowOff>
    </xdr:to>
    <xdr:cxnSp macro="">
      <xdr:nvCxnSpPr>
        <xdr:cNvPr id="462" name="直線コネクタ 461"/>
        <xdr:cNvCxnSpPr/>
      </xdr:nvCxnSpPr>
      <xdr:spPr>
        <a:xfrm flipV="1">
          <a:off x="9639300" y="16996663"/>
          <a:ext cx="8382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102156</xdr:rowOff>
    </xdr:from>
    <xdr:ext cx="534377" cy="259045"/>
    <xdr:sp macro="" textlink="">
      <xdr:nvSpPr>
        <xdr:cNvPr id="463" name="土木費平均値テキスト"/>
        <xdr:cNvSpPr txBox="1"/>
      </xdr:nvSpPr>
      <xdr:spPr>
        <a:xfrm>
          <a:off x="10528300" y="1673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4" name="フローチャート: 判断 463"/>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18010</xdr:rowOff>
    </xdr:from>
    <xdr:to>
      <xdr:col>50</xdr:col>
      <xdr:colOff>114300</xdr:colOff>
      <xdr:row>99</xdr:row>
      <xdr:rowOff>23487</xdr:rowOff>
    </xdr:to>
    <xdr:cxnSp macro="">
      <xdr:nvCxnSpPr>
        <xdr:cNvPr id="465" name="直線コネクタ 464"/>
        <xdr:cNvCxnSpPr/>
      </xdr:nvCxnSpPr>
      <xdr:spPr>
        <a:xfrm>
          <a:off x="8750300" y="16991560"/>
          <a:ext cx="889000" cy="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6" name="フローチャート: 判断 465"/>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7" name="テキスト ボックス 466"/>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11030</xdr:rowOff>
    </xdr:from>
    <xdr:to>
      <xdr:col>45</xdr:col>
      <xdr:colOff>177800</xdr:colOff>
      <xdr:row>99</xdr:row>
      <xdr:rowOff>18010</xdr:rowOff>
    </xdr:to>
    <xdr:cxnSp macro="">
      <xdr:nvCxnSpPr>
        <xdr:cNvPr id="468" name="直線コネクタ 467"/>
        <xdr:cNvCxnSpPr/>
      </xdr:nvCxnSpPr>
      <xdr:spPr>
        <a:xfrm>
          <a:off x="7861300" y="16984580"/>
          <a:ext cx="889000" cy="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9" name="フローチャート: 判断 468"/>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23376</xdr:rowOff>
    </xdr:from>
    <xdr:ext cx="534377" cy="259045"/>
    <xdr:sp macro="" textlink="">
      <xdr:nvSpPr>
        <xdr:cNvPr id="470" name="テキスト ボックス 469"/>
        <xdr:cNvSpPr txBox="1"/>
      </xdr:nvSpPr>
      <xdr:spPr>
        <a:xfrm>
          <a:off x="8483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169611</xdr:rowOff>
    </xdr:from>
    <xdr:to>
      <xdr:col>41</xdr:col>
      <xdr:colOff>50800</xdr:colOff>
      <xdr:row>99</xdr:row>
      <xdr:rowOff>11030</xdr:rowOff>
    </xdr:to>
    <xdr:cxnSp macro="">
      <xdr:nvCxnSpPr>
        <xdr:cNvPr id="471" name="直線コネクタ 470"/>
        <xdr:cNvCxnSpPr/>
      </xdr:nvCxnSpPr>
      <xdr:spPr>
        <a:xfrm>
          <a:off x="6972300" y="16971711"/>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2" name="フローチャート: 判断 471"/>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23999</xdr:rowOff>
    </xdr:from>
    <xdr:ext cx="534377" cy="259045"/>
    <xdr:sp macro="" textlink="">
      <xdr:nvSpPr>
        <xdr:cNvPr id="473" name="テキスト ボックス 472"/>
        <xdr:cNvSpPr txBox="1"/>
      </xdr:nvSpPr>
      <xdr:spPr>
        <a:xfrm>
          <a:off x="7594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4" name="フローチャート: 判断 473"/>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5" name="テキスト ボックス 474"/>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143763</xdr:rowOff>
    </xdr:from>
    <xdr:to>
      <xdr:col>55</xdr:col>
      <xdr:colOff>50800</xdr:colOff>
      <xdr:row>99</xdr:row>
      <xdr:rowOff>73913</xdr:rowOff>
    </xdr:to>
    <xdr:sp macro="" textlink="">
      <xdr:nvSpPr>
        <xdr:cNvPr id="481" name="楕円 480"/>
        <xdr:cNvSpPr/>
      </xdr:nvSpPr>
      <xdr:spPr>
        <a:xfrm>
          <a:off x="10426700" y="1694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58690</xdr:rowOff>
    </xdr:from>
    <xdr:ext cx="534377" cy="259045"/>
    <xdr:sp macro="" textlink="">
      <xdr:nvSpPr>
        <xdr:cNvPr id="482" name="土木費該当値テキスト"/>
        <xdr:cNvSpPr txBox="1"/>
      </xdr:nvSpPr>
      <xdr:spPr>
        <a:xfrm>
          <a:off x="10528300" y="1686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144137</xdr:rowOff>
    </xdr:from>
    <xdr:to>
      <xdr:col>50</xdr:col>
      <xdr:colOff>165100</xdr:colOff>
      <xdr:row>99</xdr:row>
      <xdr:rowOff>74287</xdr:rowOff>
    </xdr:to>
    <xdr:sp macro="" textlink="">
      <xdr:nvSpPr>
        <xdr:cNvPr id="483" name="楕円 482"/>
        <xdr:cNvSpPr/>
      </xdr:nvSpPr>
      <xdr:spPr>
        <a:xfrm>
          <a:off x="9588500" y="1694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65414</xdr:rowOff>
    </xdr:from>
    <xdr:ext cx="534377" cy="259045"/>
    <xdr:sp macro="" textlink="">
      <xdr:nvSpPr>
        <xdr:cNvPr id="484" name="テキスト ボックス 483"/>
        <xdr:cNvSpPr txBox="1"/>
      </xdr:nvSpPr>
      <xdr:spPr>
        <a:xfrm>
          <a:off x="9372111" y="1703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138660</xdr:rowOff>
    </xdr:from>
    <xdr:to>
      <xdr:col>46</xdr:col>
      <xdr:colOff>38100</xdr:colOff>
      <xdr:row>99</xdr:row>
      <xdr:rowOff>68810</xdr:rowOff>
    </xdr:to>
    <xdr:sp macro="" textlink="">
      <xdr:nvSpPr>
        <xdr:cNvPr id="485" name="楕円 484"/>
        <xdr:cNvSpPr/>
      </xdr:nvSpPr>
      <xdr:spPr>
        <a:xfrm>
          <a:off x="8699500" y="1694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59937</xdr:rowOff>
    </xdr:from>
    <xdr:ext cx="534377" cy="259045"/>
    <xdr:sp macro="" textlink="">
      <xdr:nvSpPr>
        <xdr:cNvPr id="486" name="テキスト ボックス 485"/>
        <xdr:cNvSpPr txBox="1"/>
      </xdr:nvSpPr>
      <xdr:spPr>
        <a:xfrm>
          <a:off x="8483111" y="1703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131680</xdr:rowOff>
    </xdr:from>
    <xdr:to>
      <xdr:col>41</xdr:col>
      <xdr:colOff>101600</xdr:colOff>
      <xdr:row>99</xdr:row>
      <xdr:rowOff>61830</xdr:rowOff>
    </xdr:to>
    <xdr:sp macro="" textlink="">
      <xdr:nvSpPr>
        <xdr:cNvPr id="487" name="楕円 486"/>
        <xdr:cNvSpPr/>
      </xdr:nvSpPr>
      <xdr:spPr>
        <a:xfrm>
          <a:off x="7810500" y="169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52957</xdr:rowOff>
    </xdr:from>
    <xdr:ext cx="534377" cy="259045"/>
    <xdr:sp macro="" textlink="">
      <xdr:nvSpPr>
        <xdr:cNvPr id="488" name="テキスト ボックス 487"/>
        <xdr:cNvSpPr txBox="1"/>
      </xdr:nvSpPr>
      <xdr:spPr>
        <a:xfrm>
          <a:off x="7594111" y="1702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118811</xdr:rowOff>
    </xdr:from>
    <xdr:to>
      <xdr:col>36</xdr:col>
      <xdr:colOff>165100</xdr:colOff>
      <xdr:row>99</xdr:row>
      <xdr:rowOff>48961</xdr:rowOff>
    </xdr:to>
    <xdr:sp macro="" textlink="">
      <xdr:nvSpPr>
        <xdr:cNvPr id="489" name="楕円 488"/>
        <xdr:cNvSpPr/>
      </xdr:nvSpPr>
      <xdr:spPr>
        <a:xfrm>
          <a:off x="6921500" y="1692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40088</xdr:rowOff>
    </xdr:from>
    <xdr:ext cx="534377" cy="259045"/>
    <xdr:sp macro="" textlink="">
      <xdr:nvSpPr>
        <xdr:cNvPr id="490" name="テキスト ボックス 489"/>
        <xdr:cNvSpPr txBox="1"/>
      </xdr:nvSpPr>
      <xdr:spPr>
        <a:xfrm>
          <a:off x="6705111" y="1701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5" name="直線コネクタ 514"/>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6" name="消防費最小値テキスト"/>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7" name="直線コネクタ 516"/>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8" name="消防費最大値テキスト"/>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9" name="直線コネクタ 518"/>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35001</xdr:rowOff>
    </xdr:from>
    <xdr:to>
      <xdr:col>85</xdr:col>
      <xdr:colOff>127000</xdr:colOff>
      <xdr:row>37</xdr:row>
      <xdr:rowOff>47574</xdr:rowOff>
    </xdr:to>
    <xdr:cxnSp macro="">
      <xdr:nvCxnSpPr>
        <xdr:cNvPr id="520" name="直線コネクタ 519"/>
        <xdr:cNvCxnSpPr/>
      </xdr:nvCxnSpPr>
      <xdr:spPr>
        <a:xfrm flipV="1">
          <a:off x="15481300" y="6207201"/>
          <a:ext cx="8382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48277</xdr:rowOff>
    </xdr:from>
    <xdr:ext cx="534377" cy="259045"/>
    <xdr:sp macro="" textlink="">
      <xdr:nvSpPr>
        <xdr:cNvPr id="521" name="消防費平均値テキスト"/>
        <xdr:cNvSpPr txBox="1"/>
      </xdr:nvSpPr>
      <xdr:spPr>
        <a:xfrm>
          <a:off x="16370300" y="6220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2" name="フローチャート: 判断 521"/>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47574</xdr:rowOff>
    </xdr:from>
    <xdr:to>
      <xdr:col>81</xdr:col>
      <xdr:colOff>50800</xdr:colOff>
      <xdr:row>37</xdr:row>
      <xdr:rowOff>68606</xdr:rowOff>
    </xdr:to>
    <xdr:cxnSp macro="">
      <xdr:nvCxnSpPr>
        <xdr:cNvPr id="523" name="直線コネクタ 522"/>
        <xdr:cNvCxnSpPr/>
      </xdr:nvCxnSpPr>
      <xdr:spPr>
        <a:xfrm flipV="1">
          <a:off x="14592300" y="6391224"/>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4" name="フローチャート: 判断 523"/>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5" name="テキスト ボックス 524"/>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40259</xdr:rowOff>
    </xdr:from>
    <xdr:to>
      <xdr:col>76</xdr:col>
      <xdr:colOff>114300</xdr:colOff>
      <xdr:row>37</xdr:row>
      <xdr:rowOff>68606</xdr:rowOff>
    </xdr:to>
    <xdr:cxnSp macro="">
      <xdr:nvCxnSpPr>
        <xdr:cNvPr id="526" name="直線コネクタ 525"/>
        <xdr:cNvCxnSpPr/>
      </xdr:nvCxnSpPr>
      <xdr:spPr>
        <a:xfrm>
          <a:off x="13703300" y="6383909"/>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7" name="フローチャート: 判断 526"/>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114444</xdr:rowOff>
    </xdr:from>
    <xdr:ext cx="534377" cy="259045"/>
    <xdr:sp macro="" textlink="">
      <xdr:nvSpPr>
        <xdr:cNvPr id="528" name="テキスト ボックス 527"/>
        <xdr:cNvSpPr txBox="1"/>
      </xdr:nvSpPr>
      <xdr:spPr>
        <a:xfrm>
          <a:off x="14325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40259</xdr:rowOff>
    </xdr:from>
    <xdr:to>
      <xdr:col>71</xdr:col>
      <xdr:colOff>177800</xdr:colOff>
      <xdr:row>37</xdr:row>
      <xdr:rowOff>50546</xdr:rowOff>
    </xdr:to>
    <xdr:cxnSp macro="">
      <xdr:nvCxnSpPr>
        <xdr:cNvPr id="529" name="直線コネクタ 528"/>
        <xdr:cNvCxnSpPr/>
      </xdr:nvCxnSpPr>
      <xdr:spPr>
        <a:xfrm flipV="1">
          <a:off x="12814300" y="638390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30" name="フローチャート: 判断 529"/>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132021</xdr:rowOff>
    </xdr:from>
    <xdr:ext cx="534377" cy="259045"/>
    <xdr:sp macro="" textlink="">
      <xdr:nvSpPr>
        <xdr:cNvPr id="531" name="テキスト ボックス 530"/>
        <xdr:cNvSpPr txBox="1"/>
      </xdr:nvSpPr>
      <xdr:spPr>
        <a:xfrm>
          <a:off x="13436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2" name="フローチャート: 判断 531"/>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99814</xdr:rowOff>
    </xdr:from>
    <xdr:ext cx="534377" cy="259045"/>
    <xdr:sp macro="" textlink="">
      <xdr:nvSpPr>
        <xdr:cNvPr id="533" name="テキスト ボックス 532"/>
        <xdr:cNvSpPr txBox="1"/>
      </xdr:nvSpPr>
      <xdr:spPr>
        <a:xfrm>
          <a:off x="12547111" y="61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155651</xdr:rowOff>
    </xdr:from>
    <xdr:to>
      <xdr:col>85</xdr:col>
      <xdr:colOff>177800</xdr:colOff>
      <xdr:row>36</xdr:row>
      <xdr:rowOff>85801</xdr:rowOff>
    </xdr:to>
    <xdr:sp macro="" textlink="">
      <xdr:nvSpPr>
        <xdr:cNvPr id="539" name="楕円 538"/>
        <xdr:cNvSpPr/>
      </xdr:nvSpPr>
      <xdr:spPr>
        <a:xfrm>
          <a:off x="16268700" y="615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7078</xdr:rowOff>
    </xdr:from>
    <xdr:ext cx="534377" cy="259045"/>
    <xdr:sp macro="" textlink="">
      <xdr:nvSpPr>
        <xdr:cNvPr id="540" name="消防費該当値テキスト"/>
        <xdr:cNvSpPr txBox="1"/>
      </xdr:nvSpPr>
      <xdr:spPr>
        <a:xfrm>
          <a:off x="16370300" y="600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168224</xdr:rowOff>
    </xdr:from>
    <xdr:to>
      <xdr:col>81</xdr:col>
      <xdr:colOff>101600</xdr:colOff>
      <xdr:row>37</xdr:row>
      <xdr:rowOff>98374</xdr:rowOff>
    </xdr:to>
    <xdr:sp macro="" textlink="">
      <xdr:nvSpPr>
        <xdr:cNvPr id="541" name="楕円 540"/>
        <xdr:cNvSpPr/>
      </xdr:nvSpPr>
      <xdr:spPr>
        <a:xfrm>
          <a:off x="15430500" y="63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89501</xdr:rowOff>
    </xdr:from>
    <xdr:ext cx="534377" cy="259045"/>
    <xdr:sp macro="" textlink="">
      <xdr:nvSpPr>
        <xdr:cNvPr id="542" name="テキスト ボックス 541"/>
        <xdr:cNvSpPr txBox="1"/>
      </xdr:nvSpPr>
      <xdr:spPr>
        <a:xfrm>
          <a:off x="15214111" y="643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17806</xdr:rowOff>
    </xdr:from>
    <xdr:to>
      <xdr:col>76</xdr:col>
      <xdr:colOff>165100</xdr:colOff>
      <xdr:row>37</xdr:row>
      <xdr:rowOff>119406</xdr:rowOff>
    </xdr:to>
    <xdr:sp macro="" textlink="">
      <xdr:nvSpPr>
        <xdr:cNvPr id="543" name="楕円 542"/>
        <xdr:cNvSpPr/>
      </xdr:nvSpPr>
      <xdr:spPr>
        <a:xfrm>
          <a:off x="14541500" y="63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110533</xdr:rowOff>
    </xdr:from>
    <xdr:ext cx="534377" cy="259045"/>
    <xdr:sp macro="" textlink="">
      <xdr:nvSpPr>
        <xdr:cNvPr id="544" name="テキスト ボックス 543"/>
        <xdr:cNvSpPr txBox="1"/>
      </xdr:nvSpPr>
      <xdr:spPr>
        <a:xfrm>
          <a:off x="14325111" y="645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160909</xdr:rowOff>
    </xdr:from>
    <xdr:to>
      <xdr:col>72</xdr:col>
      <xdr:colOff>38100</xdr:colOff>
      <xdr:row>37</xdr:row>
      <xdr:rowOff>91059</xdr:rowOff>
    </xdr:to>
    <xdr:sp macro="" textlink="">
      <xdr:nvSpPr>
        <xdr:cNvPr id="545" name="楕円 544"/>
        <xdr:cNvSpPr/>
      </xdr:nvSpPr>
      <xdr:spPr>
        <a:xfrm>
          <a:off x="13652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107586</xdr:rowOff>
    </xdr:from>
    <xdr:ext cx="534377" cy="259045"/>
    <xdr:sp macro="" textlink="">
      <xdr:nvSpPr>
        <xdr:cNvPr id="546" name="テキスト ボックス 545"/>
        <xdr:cNvSpPr txBox="1"/>
      </xdr:nvSpPr>
      <xdr:spPr>
        <a:xfrm>
          <a:off x="13436111" y="61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171196</xdr:rowOff>
    </xdr:from>
    <xdr:to>
      <xdr:col>67</xdr:col>
      <xdr:colOff>101600</xdr:colOff>
      <xdr:row>37</xdr:row>
      <xdr:rowOff>101346</xdr:rowOff>
    </xdr:to>
    <xdr:sp macro="" textlink="">
      <xdr:nvSpPr>
        <xdr:cNvPr id="547" name="楕円 546"/>
        <xdr:cNvSpPr/>
      </xdr:nvSpPr>
      <xdr:spPr>
        <a:xfrm>
          <a:off x="12763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92473</xdr:rowOff>
    </xdr:from>
    <xdr:ext cx="534377" cy="259045"/>
    <xdr:sp macro="" textlink="">
      <xdr:nvSpPr>
        <xdr:cNvPr id="548" name="テキスト ボックス 547"/>
        <xdr:cNvSpPr txBox="1"/>
      </xdr:nvSpPr>
      <xdr:spPr>
        <a:xfrm>
          <a:off x="12547111" y="643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77292</xdr:rowOff>
    </xdr:from>
    <xdr:to>
      <xdr:col>85</xdr:col>
      <xdr:colOff>126364</xdr:colOff>
      <xdr:row>59</xdr:row>
      <xdr:rowOff>70640</xdr:rowOff>
    </xdr:to>
    <xdr:cxnSp macro="">
      <xdr:nvCxnSpPr>
        <xdr:cNvPr id="571" name="直線コネクタ 570"/>
        <xdr:cNvCxnSpPr/>
      </xdr:nvCxnSpPr>
      <xdr:spPr>
        <a:xfrm flipV="1">
          <a:off x="16317595" y="8649792"/>
          <a:ext cx="1269" cy="153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74467</xdr:rowOff>
    </xdr:from>
    <xdr:ext cx="534377" cy="259045"/>
    <xdr:sp macro="" textlink="">
      <xdr:nvSpPr>
        <xdr:cNvPr id="572" name="教育費最小値テキスト"/>
        <xdr:cNvSpPr txBox="1"/>
      </xdr:nvSpPr>
      <xdr:spPr>
        <a:xfrm>
          <a:off x="16370300" y="1019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70640</xdr:rowOff>
    </xdr:from>
    <xdr:to>
      <xdr:col>86</xdr:col>
      <xdr:colOff>25400</xdr:colOff>
      <xdr:row>59</xdr:row>
      <xdr:rowOff>70640</xdr:rowOff>
    </xdr:to>
    <xdr:cxnSp macro="">
      <xdr:nvCxnSpPr>
        <xdr:cNvPr id="573" name="直線コネクタ 572"/>
        <xdr:cNvCxnSpPr/>
      </xdr:nvCxnSpPr>
      <xdr:spPr>
        <a:xfrm>
          <a:off x="16230600" y="1018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23969</xdr:rowOff>
    </xdr:from>
    <xdr:ext cx="599010" cy="259045"/>
    <xdr:sp macro="" textlink="">
      <xdr:nvSpPr>
        <xdr:cNvPr id="574" name="教育費最大値テキスト"/>
        <xdr:cNvSpPr txBox="1"/>
      </xdr:nvSpPr>
      <xdr:spPr>
        <a:xfrm>
          <a:off x="16370300" y="842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77292</xdr:rowOff>
    </xdr:from>
    <xdr:to>
      <xdr:col>86</xdr:col>
      <xdr:colOff>25400</xdr:colOff>
      <xdr:row>50</xdr:row>
      <xdr:rowOff>77292</xdr:rowOff>
    </xdr:to>
    <xdr:cxnSp macro="">
      <xdr:nvCxnSpPr>
        <xdr:cNvPr id="575" name="直線コネクタ 574"/>
        <xdr:cNvCxnSpPr/>
      </xdr:nvCxnSpPr>
      <xdr:spPr>
        <a:xfrm>
          <a:off x="16230600" y="864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102004</xdr:rowOff>
    </xdr:from>
    <xdr:to>
      <xdr:col>85</xdr:col>
      <xdr:colOff>127000</xdr:colOff>
      <xdr:row>57</xdr:row>
      <xdr:rowOff>129573</xdr:rowOff>
    </xdr:to>
    <xdr:cxnSp macro="">
      <xdr:nvCxnSpPr>
        <xdr:cNvPr id="576" name="直線コネクタ 575"/>
        <xdr:cNvCxnSpPr/>
      </xdr:nvCxnSpPr>
      <xdr:spPr>
        <a:xfrm>
          <a:off x="15481300" y="9703204"/>
          <a:ext cx="838200" cy="19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85648</xdr:rowOff>
    </xdr:from>
    <xdr:ext cx="534377" cy="259045"/>
    <xdr:sp macro="" textlink="">
      <xdr:nvSpPr>
        <xdr:cNvPr id="577" name="教育費平均値テキスト"/>
        <xdr:cNvSpPr txBox="1"/>
      </xdr:nvSpPr>
      <xdr:spPr>
        <a:xfrm>
          <a:off x="16370300" y="951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62771</xdr:rowOff>
    </xdr:from>
    <xdr:to>
      <xdr:col>85</xdr:col>
      <xdr:colOff>177800</xdr:colOff>
      <xdr:row>56</xdr:row>
      <xdr:rowOff>164371</xdr:rowOff>
    </xdr:to>
    <xdr:sp macro="" textlink="">
      <xdr:nvSpPr>
        <xdr:cNvPr id="578" name="フローチャート: 判断 577"/>
        <xdr:cNvSpPr/>
      </xdr:nvSpPr>
      <xdr:spPr>
        <a:xfrm>
          <a:off x="16268700" y="966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102004</xdr:rowOff>
    </xdr:from>
    <xdr:to>
      <xdr:col>81</xdr:col>
      <xdr:colOff>50800</xdr:colOff>
      <xdr:row>58</xdr:row>
      <xdr:rowOff>77338</xdr:rowOff>
    </xdr:to>
    <xdr:cxnSp macro="">
      <xdr:nvCxnSpPr>
        <xdr:cNvPr id="579" name="直線コネクタ 578"/>
        <xdr:cNvCxnSpPr/>
      </xdr:nvCxnSpPr>
      <xdr:spPr>
        <a:xfrm flipV="1">
          <a:off x="14592300" y="9703204"/>
          <a:ext cx="889000" cy="31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141250</xdr:rowOff>
    </xdr:from>
    <xdr:to>
      <xdr:col>81</xdr:col>
      <xdr:colOff>101600</xdr:colOff>
      <xdr:row>57</xdr:row>
      <xdr:rowOff>71400</xdr:rowOff>
    </xdr:to>
    <xdr:sp macro="" textlink="">
      <xdr:nvSpPr>
        <xdr:cNvPr id="580" name="フローチャート: 判断 579"/>
        <xdr:cNvSpPr/>
      </xdr:nvSpPr>
      <xdr:spPr>
        <a:xfrm>
          <a:off x="15430500" y="97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62527</xdr:rowOff>
    </xdr:from>
    <xdr:ext cx="534377" cy="259045"/>
    <xdr:sp macro="" textlink="">
      <xdr:nvSpPr>
        <xdr:cNvPr id="581" name="テキスト ボックス 580"/>
        <xdr:cNvSpPr txBox="1"/>
      </xdr:nvSpPr>
      <xdr:spPr>
        <a:xfrm>
          <a:off x="15214111" y="983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109617</xdr:rowOff>
    </xdr:from>
    <xdr:to>
      <xdr:col>76</xdr:col>
      <xdr:colOff>114300</xdr:colOff>
      <xdr:row>58</xdr:row>
      <xdr:rowOff>77338</xdr:rowOff>
    </xdr:to>
    <xdr:cxnSp macro="">
      <xdr:nvCxnSpPr>
        <xdr:cNvPr id="582" name="直線コネクタ 581"/>
        <xdr:cNvCxnSpPr/>
      </xdr:nvCxnSpPr>
      <xdr:spPr>
        <a:xfrm>
          <a:off x="13703300" y="9882267"/>
          <a:ext cx="889000" cy="13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146484</xdr:rowOff>
    </xdr:from>
    <xdr:to>
      <xdr:col>76</xdr:col>
      <xdr:colOff>165100</xdr:colOff>
      <xdr:row>58</xdr:row>
      <xdr:rowOff>76634</xdr:rowOff>
    </xdr:to>
    <xdr:sp macro="" textlink="">
      <xdr:nvSpPr>
        <xdr:cNvPr id="583" name="フローチャート: 判断 582"/>
        <xdr:cNvSpPr/>
      </xdr:nvSpPr>
      <xdr:spPr>
        <a:xfrm>
          <a:off x="14541500" y="99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93161</xdr:rowOff>
    </xdr:from>
    <xdr:ext cx="534377" cy="259045"/>
    <xdr:sp macro="" textlink="">
      <xdr:nvSpPr>
        <xdr:cNvPr id="584" name="テキスト ボックス 583"/>
        <xdr:cNvSpPr txBox="1"/>
      </xdr:nvSpPr>
      <xdr:spPr>
        <a:xfrm>
          <a:off x="14325111" y="969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109617</xdr:rowOff>
    </xdr:from>
    <xdr:to>
      <xdr:col>71</xdr:col>
      <xdr:colOff>177800</xdr:colOff>
      <xdr:row>58</xdr:row>
      <xdr:rowOff>153919</xdr:rowOff>
    </xdr:to>
    <xdr:cxnSp macro="">
      <xdr:nvCxnSpPr>
        <xdr:cNvPr id="585" name="直線コネクタ 584"/>
        <xdr:cNvCxnSpPr/>
      </xdr:nvCxnSpPr>
      <xdr:spPr>
        <a:xfrm flipV="1">
          <a:off x="12814300" y="9882267"/>
          <a:ext cx="889000" cy="21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144564</xdr:rowOff>
    </xdr:from>
    <xdr:to>
      <xdr:col>72</xdr:col>
      <xdr:colOff>38100</xdr:colOff>
      <xdr:row>58</xdr:row>
      <xdr:rowOff>74714</xdr:rowOff>
    </xdr:to>
    <xdr:sp macro="" textlink="">
      <xdr:nvSpPr>
        <xdr:cNvPr id="586" name="フローチャート: 判断 585"/>
        <xdr:cNvSpPr/>
      </xdr:nvSpPr>
      <xdr:spPr>
        <a:xfrm>
          <a:off x="13652500" y="991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65841</xdr:rowOff>
    </xdr:from>
    <xdr:ext cx="534377" cy="259045"/>
    <xdr:sp macro="" textlink="">
      <xdr:nvSpPr>
        <xdr:cNvPr id="587" name="テキスト ボックス 586"/>
        <xdr:cNvSpPr txBox="1"/>
      </xdr:nvSpPr>
      <xdr:spPr>
        <a:xfrm>
          <a:off x="13436111" y="1000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25075</xdr:rowOff>
    </xdr:from>
    <xdr:to>
      <xdr:col>67</xdr:col>
      <xdr:colOff>101600</xdr:colOff>
      <xdr:row>58</xdr:row>
      <xdr:rowOff>126675</xdr:rowOff>
    </xdr:to>
    <xdr:sp macro="" textlink="">
      <xdr:nvSpPr>
        <xdr:cNvPr id="588" name="フローチャート: 判断 587"/>
        <xdr:cNvSpPr/>
      </xdr:nvSpPr>
      <xdr:spPr>
        <a:xfrm>
          <a:off x="12763500" y="99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143202</xdr:rowOff>
    </xdr:from>
    <xdr:ext cx="534377" cy="259045"/>
    <xdr:sp macro="" textlink="">
      <xdr:nvSpPr>
        <xdr:cNvPr id="589" name="テキスト ボックス 588"/>
        <xdr:cNvSpPr txBox="1"/>
      </xdr:nvSpPr>
      <xdr:spPr>
        <a:xfrm>
          <a:off x="12547111" y="974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78773</xdr:rowOff>
    </xdr:from>
    <xdr:to>
      <xdr:col>85</xdr:col>
      <xdr:colOff>177800</xdr:colOff>
      <xdr:row>58</xdr:row>
      <xdr:rowOff>8923</xdr:rowOff>
    </xdr:to>
    <xdr:sp macro="" textlink="">
      <xdr:nvSpPr>
        <xdr:cNvPr id="595" name="楕円 594"/>
        <xdr:cNvSpPr/>
      </xdr:nvSpPr>
      <xdr:spPr>
        <a:xfrm>
          <a:off x="16268700" y="985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57200</xdr:rowOff>
    </xdr:from>
    <xdr:ext cx="534377" cy="259045"/>
    <xdr:sp macro="" textlink="">
      <xdr:nvSpPr>
        <xdr:cNvPr id="596" name="教育費該当値テキスト"/>
        <xdr:cNvSpPr txBox="1"/>
      </xdr:nvSpPr>
      <xdr:spPr>
        <a:xfrm>
          <a:off x="16370300" y="982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51204</xdr:rowOff>
    </xdr:from>
    <xdr:to>
      <xdr:col>81</xdr:col>
      <xdr:colOff>101600</xdr:colOff>
      <xdr:row>56</xdr:row>
      <xdr:rowOff>152804</xdr:rowOff>
    </xdr:to>
    <xdr:sp macro="" textlink="">
      <xdr:nvSpPr>
        <xdr:cNvPr id="597" name="楕円 596"/>
        <xdr:cNvSpPr/>
      </xdr:nvSpPr>
      <xdr:spPr>
        <a:xfrm>
          <a:off x="15430500" y="965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169331</xdr:rowOff>
    </xdr:from>
    <xdr:ext cx="534377" cy="259045"/>
    <xdr:sp macro="" textlink="">
      <xdr:nvSpPr>
        <xdr:cNvPr id="598" name="テキスト ボックス 597"/>
        <xdr:cNvSpPr txBox="1"/>
      </xdr:nvSpPr>
      <xdr:spPr>
        <a:xfrm>
          <a:off x="15214111" y="942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26538</xdr:rowOff>
    </xdr:from>
    <xdr:to>
      <xdr:col>76</xdr:col>
      <xdr:colOff>165100</xdr:colOff>
      <xdr:row>58</xdr:row>
      <xdr:rowOff>128138</xdr:rowOff>
    </xdr:to>
    <xdr:sp macro="" textlink="">
      <xdr:nvSpPr>
        <xdr:cNvPr id="599" name="楕円 598"/>
        <xdr:cNvSpPr/>
      </xdr:nvSpPr>
      <xdr:spPr>
        <a:xfrm>
          <a:off x="14541500" y="997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119265</xdr:rowOff>
    </xdr:from>
    <xdr:ext cx="534377" cy="259045"/>
    <xdr:sp macro="" textlink="">
      <xdr:nvSpPr>
        <xdr:cNvPr id="600" name="テキスト ボックス 599"/>
        <xdr:cNvSpPr txBox="1"/>
      </xdr:nvSpPr>
      <xdr:spPr>
        <a:xfrm>
          <a:off x="14325111" y="1006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58817</xdr:rowOff>
    </xdr:from>
    <xdr:to>
      <xdr:col>72</xdr:col>
      <xdr:colOff>38100</xdr:colOff>
      <xdr:row>57</xdr:row>
      <xdr:rowOff>160417</xdr:rowOff>
    </xdr:to>
    <xdr:sp macro="" textlink="">
      <xdr:nvSpPr>
        <xdr:cNvPr id="601" name="楕円 600"/>
        <xdr:cNvSpPr/>
      </xdr:nvSpPr>
      <xdr:spPr>
        <a:xfrm>
          <a:off x="13652500" y="983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5494</xdr:rowOff>
    </xdr:from>
    <xdr:ext cx="534377" cy="259045"/>
    <xdr:sp macro="" textlink="">
      <xdr:nvSpPr>
        <xdr:cNvPr id="602" name="テキスト ボックス 601"/>
        <xdr:cNvSpPr txBox="1"/>
      </xdr:nvSpPr>
      <xdr:spPr>
        <a:xfrm>
          <a:off x="13436111" y="960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103119</xdr:rowOff>
    </xdr:from>
    <xdr:to>
      <xdr:col>67</xdr:col>
      <xdr:colOff>101600</xdr:colOff>
      <xdr:row>59</xdr:row>
      <xdr:rowOff>33269</xdr:rowOff>
    </xdr:to>
    <xdr:sp macro="" textlink="">
      <xdr:nvSpPr>
        <xdr:cNvPr id="603" name="楕円 602"/>
        <xdr:cNvSpPr/>
      </xdr:nvSpPr>
      <xdr:spPr>
        <a:xfrm>
          <a:off x="12763500" y="1004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24396</xdr:rowOff>
    </xdr:from>
    <xdr:ext cx="534377" cy="259045"/>
    <xdr:sp macro="" textlink="">
      <xdr:nvSpPr>
        <xdr:cNvPr id="604" name="テキスト ボックス 603"/>
        <xdr:cNvSpPr txBox="1"/>
      </xdr:nvSpPr>
      <xdr:spPr>
        <a:xfrm>
          <a:off x="12547111" y="1013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28" name="直線コネクタ 627"/>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29" name="災害復旧費最小値テキスト"/>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1" name="災害復旧費最大値テキスト"/>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2" name="直線コネクタ 631"/>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42951</xdr:rowOff>
    </xdr:from>
    <xdr:to>
      <xdr:col>85</xdr:col>
      <xdr:colOff>127000</xdr:colOff>
      <xdr:row>79</xdr:row>
      <xdr:rowOff>44450</xdr:rowOff>
    </xdr:to>
    <xdr:cxnSp macro="">
      <xdr:nvCxnSpPr>
        <xdr:cNvPr id="633" name="直線コネクタ 632"/>
        <xdr:cNvCxnSpPr/>
      </xdr:nvCxnSpPr>
      <xdr:spPr>
        <a:xfrm flipV="1">
          <a:off x="15481300" y="13587501"/>
          <a:ext cx="838200" cy="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4" name="災害復旧費平均値テキスト"/>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5" name="フローチャート: 判断 634"/>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7" name="フローチャート: 判断 636"/>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38" name="テキスト ボックス 637"/>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40" name="フローチャート: 判断 639"/>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41" name="テキスト ボックス 640"/>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3" name="フローチャート: 判断 642"/>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4" name="テキスト ボックス 643"/>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5" name="フローチャート: 判断 644"/>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6" name="テキスト ボックス 645"/>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163601</xdr:rowOff>
    </xdr:from>
    <xdr:to>
      <xdr:col>85</xdr:col>
      <xdr:colOff>177800</xdr:colOff>
      <xdr:row>79</xdr:row>
      <xdr:rowOff>93751</xdr:rowOff>
    </xdr:to>
    <xdr:sp macro="" textlink="">
      <xdr:nvSpPr>
        <xdr:cNvPr id="652" name="楕円 651"/>
        <xdr:cNvSpPr/>
      </xdr:nvSpPr>
      <xdr:spPr>
        <a:xfrm>
          <a:off x="16268700" y="1353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121111</xdr:rowOff>
    </xdr:from>
    <xdr:ext cx="378565" cy="259045"/>
    <xdr:sp macro="" textlink="">
      <xdr:nvSpPr>
        <xdr:cNvPr id="653" name="災害復旧費該当値テキスト"/>
        <xdr:cNvSpPr txBox="1"/>
      </xdr:nvSpPr>
      <xdr:spPr>
        <a:xfrm>
          <a:off x="16370300" y="13494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3" name="直線コネクタ 682"/>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4" name="公債費最小値テキスト"/>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5" name="直線コネクタ 684"/>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6" name="公債費最大値テキスト"/>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7" name="直線コネクタ 686"/>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146786</xdr:rowOff>
    </xdr:from>
    <xdr:to>
      <xdr:col>85</xdr:col>
      <xdr:colOff>127000</xdr:colOff>
      <xdr:row>94</xdr:row>
      <xdr:rowOff>149827</xdr:rowOff>
    </xdr:to>
    <xdr:cxnSp macro="">
      <xdr:nvCxnSpPr>
        <xdr:cNvPr id="688" name="直線コネクタ 687"/>
        <xdr:cNvCxnSpPr/>
      </xdr:nvCxnSpPr>
      <xdr:spPr>
        <a:xfrm>
          <a:off x="15481300" y="16263086"/>
          <a:ext cx="8382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136740</xdr:rowOff>
    </xdr:from>
    <xdr:ext cx="534377" cy="259045"/>
    <xdr:sp macro="" textlink="">
      <xdr:nvSpPr>
        <xdr:cNvPr id="689" name="公債費平均値テキスト"/>
        <xdr:cNvSpPr txBox="1"/>
      </xdr:nvSpPr>
      <xdr:spPr>
        <a:xfrm>
          <a:off x="16370300" y="159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90" name="フローチャート: 判断 689"/>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54683</xdr:rowOff>
    </xdr:from>
    <xdr:to>
      <xdr:col>81</xdr:col>
      <xdr:colOff>50800</xdr:colOff>
      <xdr:row>94</xdr:row>
      <xdr:rowOff>146786</xdr:rowOff>
    </xdr:to>
    <xdr:cxnSp macro="">
      <xdr:nvCxnSpPr>
        <xdr:cNvPr id="691" name="直線コネクタ 690"/>
        <xdr:cNvCxnSpPr/>
      </xdr:nvCxnSpPr>
      <xdr:spPr>
        <a:xfrm>
          <a:off x="14592300" y="16170983"/>
          <a:ext cx="889000" cy="9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2" name="フローチャート: 判断 691"/>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73821</xdr:rowOff>
    </xdr:from>
    <xdr:ext cx="534377" cy="259045"/>
    <xdr:sp macro="" textlink="">
      <xdr:nvSpPr>
        <xdr:cNvPr id="693" name="テキスト ボックス 692"/>
        <xdr:cNvSpPr txBox="1"/>
      </xdr:nvSpPr>
      <xdr:spPr>
        <a:xfrm>
          <a:off x="15214111" y="158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54683</xdr:rowOff>
    </xdr:from>
    <xdr:to>
      <xdr:col>76</xdr:col>
      <xdr:colOff>114300</xdr:colOff>
      <xdr:row>94</xdr:row>
      <xdr:rowOff>131356</xdr:rowOff>
    </xdr:to>
    <xdr:cxnSp macro="">
      <xdr:nvCxnSpPr>
        <xdr:cNvPr id="694" name="直線コネクタ 693"/>
        <xdr:cNvCxnSpPr/>
      </xdr:nvCxnSpPr>
      <xdr:spPr>
        <a:xfrm flipV="1">
          <a:off x="13703300" y="16170983"/>
          <a:ext cx="889000" cy="7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5" name="フローチャート: 判断 694"/>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97688</xdr:rowOff>
    </xdr:from>
    <xdr:ext cx="534377" cy="259045"/>
    <xdr:sp macro="" textlink="">
      <xdr:nvSpPr>
        <xdr:cNvPr id="696" name="テキスト ボックス 695"/>
        <xdr:cNvSpPr txBox="1"/>
      </xdr:nvSpPr>
      <xdr:spPr>
        <a:xfrm>
          <a:off x="14325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97523</xdr:rowOff>
    </xdr:from>
    <xdr:to>
      <xdr:col>71</xdr:col>
      <xdr:colOff>177800</xdr:colOff>
      <xdr:row>94</xdr:row>
      <xdr:rowOff>131356</xdr:rowOff>
    </xdr:to>
    <xdr:cxnSp macro="">
      <xdr:nvCxnSpPr>
        <xdr:cNvPr id="697" name="直線コネクタ 696"/>
        <xdr:cNvCxnSpPr/>
      </xdr:nvCxnSpPr>
      <xdr:spPr>
        <a:xfrm>
          <a:off x="12814300" y="16213823"/>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698" name="フローチャート: 判断 697"/>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82075</xdr:rowOff>
    </xdr:from>
    <xdr:ext cx="534377" cy="259045"/>
    <xdr:sp macro="" textlink="">
      <xdr:nvSpPr>
        <xdr:cNvPr id="699" name="テキスト ボックス 698"/>
        <xdr:cNvSpPr txBox="1"/>
      </xdr:nvSpPr>
      <xdr:spPr>
        <a:xfrm>
          <a:off x="13436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700" name="フローチャート: 判断 699"/>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59100</xdr:rowOff>
    </xdr:from>
    <xdr:ext cx="534377" cy="259045"/>
    <xdr:sp macro="" textlink="">
      <xdr:nvSpPr>
        <xdr:cNvPr id="701" name="テキスト ボックス 700"/>
        <xdr:cNvSpPr txBox="1"/>
      </xdr:nvSpPr>
      <xdr:spPr>
        <a:xfrm>
          <a:off x="12547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99027</xdr:rowOff>
    </xdr:from>
    <xdr:to>
      <xdr:col>85</xdr:col>
      <xdr:colOff>177800</xdr:colOff>
      <xdr:row>95</xdr:row>
      <xdr:rowOff>29177</xdr:rowOff>
    </xdr:to>
    <xdr:sp macro="" textlink="">
      <xdr:nvSpPr>
        <xdr:cNvPr id="707" name="楕円 706"/>
        <xdr:cNvSpPr/>
      </xdr:nvSpPr>
      <xdr:spPr>
        <a:xfrm>
          <a:off x="16268700" y="1621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77454</xdr:rowOff>
    </xdr:from>
    <xdr:ext cx="534377" cy="259045"/>
    <xdr:sp macro="" textlink="">
      <xdr:nvSpPr>
        <xdr:cNvPr id="708" name="公債費該当値テキスト"/>
        <xdr:cNvSpPr txBox="1"/>
      </xdr:nvSpPr>
      <xdr:spPr>
        <a:xfrm>
          <a:off x="16370300" y="1619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95986</xdr:rowOff>
    </xdr:from>
    <xdr:to>
      <xdr:col>81</xdr:col>
      <xdr:colOff>101600</xdr:colOff>
      <xdr:row>95</xdr:row>
      <xdr:rowOff>26136</xdr:rowOff>
    </xdr:to>
    <xdr:sp macro="" textlink="">
      <xdr:nvSpPr>
        <xdr:cNvPr id="709" name="楕円 708"/>
        <xdr:cNvSpPr/>
      </xdr:nvSpPr>
      <xdr:spPr>
        <a:xfrm>
          <a:off x="15430500" y="162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17263</xdr:rowOff>
    </xdr:from>
    <xdr:ext cx="534377" cy="259045"/>
    <xdr:sp macro="" textlink="">
      <xdr:nvSpPr>
        <xdr:cNvPr id="710" name="テキスト ボックス 709"/>
        <xdr:cNvSpPr txBox="1"/>
      </xdr:nvSpPr>
      <xdr:spPr>
        <a:xfrm>
          <a:off x="15214111" y="1630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3883</xdr:rowOff>
    </xdr:from>
    <xdr:to>
      <xdr:col>76</xdr:col>
      <xdr:colOff>165100</xdr:colOff>
      <xdr:row>94</xdr:row>
      <xdr:rowOff>105483</xdr:rowOff>
    </xdr:to>
    <xdr:sp macro="" textlink="">
      <xdr:nvSpPr>
        <xdr:cNvPr id="711" name="楕円 710"/>
        <xdr:cNvSpPr/>
      </xdr:nvSpPr>
      <xdr:spPr>
        <a:xfrm>
          <a:off x="14541500" y="1612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96610</xdr:rowOff>
    </xdr:from>
    <xdr:ext cx="534377" cy="259045"/>
    <xdr:sp macro="" textlink="">
      <xdr:nvSpPr>
        <xdr:cNvPr id="712" name="テキスト ボックス 711"/>
        <xdr:cNvSpPr txBox="1"/>
      </xdr:nvSpPr>
      <xdr:spPr>
        <a:xfrm>
          <a:off x="14325111" y="1621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80556</xdr:rowOff>
    </xdr:from>
    <xdr:to>
      <xdr:col>72</xdr:col>
      <xdr:colOff>38100</xdr:colOff>
      <xdr:row>95</xdr:row>
      <xdr:rowOff>10706</xdr:rowOff>
    </xdr:to>
    <xdr:sp macro="" textlink="">
      <xdr:nvSpPr>
        <xdr:cNvPr id="713" name="楕円 712"/>
        <xdr:cNvSpPr/>
      </xdr:nvSpPr>
      <xdr:spPr>
        <a:xfrm>
          <a:off x="13652500" y="161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1833</xdr:rowOff>
    </xdr:from>
    <xdr:ext cx="534377" cy="259045"/>
    <xdr:sp macro="" textlink="">
      <xdr:nvSpPr>
        <xdr:cNvPr id="714" name="テキスト ボックス 713"/>
        <xdr:cNvSpPr txBox="1"/>
      </xdr:nvSpPr>
      <xdr:spPr>
        <a:xfrm>
          <a:off x="13436111" y="1628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46723</xdr:rowOff>
    </xdr:from>
    <xdr:to>
      <xdr:col>67</xdr:col>
      <xdr:colOff>101600</xdr:colOff>
      <xdr:row>94</xdr:row>
      <xdr:rowOff>148323</xdr:rowOff>
    </xdr:to>
    <xdr:sp macro="" textlink="">
      <xdr:nvSpPr>
        <xdr:cNvPr id="715" name="楕円 714"/>
        <xdr:cNvSpPr/>
      </xdr:nvSpPr>
      <xdr:spPr>
        <a:xfrm>
          <a:off x="12763500" y="161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139450</xdr:rowOff>
    </xdr:from>
    <xdr:ext cx="534377" cy="259045"/>
    <xdr:sp macro="" textlink="">
      <xdr:nvSpPr>
        <xdr:cNvPr id="716" name="テキスト ボックス 715"/>
        <xdr:cNvSpPr txBox="1"/>
      </xdr:nvSpPr>
      <xdr:spPr>
        <a:xfrm>
          <a:off x="12547111" y="1625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0" name="テキスト ボックス 72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2" name="テキスト ボックス 73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4" name="テキスト ボックス 73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6" name="テキスト ボックス 735"/>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2" name="直線コネクタ 741"/>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5" name="諸支出金最大値テキスト"/>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6" name="直線コネクタ 745"/>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139536</xdr:rowOff>
    </xdr:from>
    <xdr:ext cx="313932" cy="259045"/>
    <xdr:sp macro="" textlink="">
      <xdr:nvSpPr>
        <xdr:cNvPr id="748" name="諸支出金平均値テキスト"/>
        <xdr:cNvSpPr txBox="1"/>
      </xdr:nvSpPr>
      <xdr:spPr>
        <a:xfrm>
          <a:off x="22212300" y="6483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49" name="フローチャート: 判断 748"/>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1" name="フローチャート: 判断 750"/>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2" name="テキスト ボックス 751"/>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4" name="フローチャート: 判断 753"/>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11084</xdr:rowOff>
    </xdr:from>
    <xdr:ext cx="313932" cy="259045"/>
    <xdr:sp macro="" textlink="">
      <xdr:nvSpPr>
        <xdr:cNvPr id="755" name="テキスト ボックス 754"/>
        <xdr:cNvSpPr txBox="1"/>
      </xdr:nvSpPr>
      <xdr:spPr>
        <a:xfrm>
          <a:off x="20277333" y="63547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7" name="フローチャート: 判断 756"/>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58" name="テキスト ボックス 757"/>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9" name="フローチャート: 判断 758"/>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60" name="テキスト ボックス 759"/>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7"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総務費の住民一人当たりのコストは、</a:t>
          </a:r>
          <a:r>
            <a:rPr kumimoji="1" lang="en-US" altLang="ja-JP" sz="1300">
              <a:latin typeface="ＭＳ Ｐゴシック" panose="020B0600070205080204" pitchFamily="50" charset="-128"/>
              <a:ea typeface="ＭＳ Ｐゴシック" panose="020B0600070205080204" pitchFamily="50" charset="-128"/>
            </a:rPr>
            <a:t>138,711</a:t>
          </a:r>
          <a:r>
            <a:rPr kumimoji="1" lang="ja-JP" altLang="en-US" sz="1300">
              <a:latin typeface="ＭＳ Ｐゴシック" panose="020B0600070205080204" pitchFamily="50" charset="-128"/>
              <a:ea typeface="ＭＳ Ｐゴシック" panose="020B0600070205080204" pitchFamily="50" charset="-128"/>
            </a:rPr>
            <a:t>円となり、対前年度比で</a:t>
          </a:r>
          <a:r>
            <a:rPr kumimoji="1" lang="en-US" altLang="ja-JP" sz="1300">
              <a:latin typeface="ＭＳ Ｐゴシック" panose="020B0600070205080204" pitchFamily="50" charset="-128"/>
              <a:ea typeface="ＭＳ Ｐゴシック" panose="020B0600070205080204" pitchFamily="50" charset="-128"/>
            </a:rPr>
            <a:t>102,180</a:t>
          </a:r>
          <a:r>
            <a:rPr kumimoji="1" lang="ja-JP" altLang="en-US" sz="1300">
              <a:latin typeface="ＭＳ Ｐゴシック" panose="020B0600070205080204" pitchFamily="50" charset="-128"/>
              <a:ea typeface="ＭＳ Ｐゴシック" panose="020B0600070205080204" pitchFamily="50" charset="-128"/>
            </a:rPr>
            <a:t>円増と大きく増加した。これは、特別定額給付金による影響である。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衛生費の住民一人当たりのコストは、類似団体平均と比較して</a:t>
          </a:r>
          <a:r>
            <a:rPr kumimoji="1" lang="en-US" altLang="ja-JP" sz="1300">
              <a:latin typeface="ＭＳ Ｐゴシック" panose="020B0600070205080204" pitchFamily="50" charset="-128"/>
              <a:ea typeface="ＭＳ Ｐゴシック" panose="020B0600070205080204" pitchFamily="50" charset="-128"/>
            </a:rPr>
            <a:t>3,795</a:t>
          </a:r>
          <a:r>
            <a:rPr kumimoji="1" lang="ja-JP" altLang="en-US" sz="1300">
              <a:latin typeface="ＭＳ Ｐゴシック" panose="020B0600070205080204" pitchFamily="50" charset="-128"/>
              <a:ea typeface="ＭＳ Ｐゴシック" panose="020B0600070205080204" pitchFamily="50" charset="-128"/>
            </a:rPr>
            <a:t>円、埼玉県平均と比較して</a:t>
          </a:r>
          <a:r>
            <a:rPr kumimoji="1" lang="en-US" altLang="ja-JP" sz="1300">
              <a:latin typeface="ＭＳ Ｐゴシック" panose="020B0600070205080204" pitchFamily="50" charset="-128"/>
              <a:ea typeface="ＭＳ Ｐゴシック" panose="020B0600070205080204" pitchFamily="50" charset="-128"/>
            </a:rPr>
            <a:t>11,609</a:t>
          </a:r>
          <a:r>
            <a:rPr kumimoji="1" lang="ja-JP" altLang="en-US" sz="1300">
              <a:latin typeface="ＭＳ Ｐゴシック" panose="020B0600070205080204" pitchFamily="50" charset="-128"/>
              <a:ea typeface="ＭＳ Ｐゴシック" panose="020B0600070205080204" pitchFamily="50" charset="-128"/>
            </a:rPr>
            <a:t>円上回っている。これは、埼玉県済生会加須病院の建設支援及び周辺道路整備等が主な要因である。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消防費の住民一人当たりのコストは、類似団体平均と比較して</a:t>
          </a:r>
          <a:r>
            <a:rPr kumimoji="1" lang="en-US" altLang="ja-JP" sz="1300">
              <a:latin typeface="ＭＳ Ｐゴシック" panose="020B0600070205080204" pitchFamily="50" charset="-128"/>
              <a:ea typeface="ＭＳ Ｐゴシック" panose="020B0600070205080204" pitchFamily="50" charset="-128"/>
            </a:rPr>
            <a:t>1,124</a:t>
          </a:r>
          <a:r>
            <a:rPr kumimoji="1" lang="ja-JP" altLang="en-US" sz="1300">
              <a:latin typeface="ＭＳ Ｐゴシック" panose="020B0600070205080204" pitchFamily="50" charset="-128"/>
              <a:ea typeface="ＭＳ Ｐゴシック" panose="020B0600070205080204" pitchFamily="50" charset="-128"/>
            </a:rPr>
            <a:t>円、埼玉県平均と比較して</a:t>
          </a:r>
          <a:r>
            <a:rPr kumimoji="1" lang="en-US" altLang="ja-JP" sz="1300">
              <a:latin typeface="ＭＳ Ｐゴシック" panose="020B0600070205080204" pitchFamily="50" charset="-128"/>
              <a:ea typeface="ＭＳ Ｐゴシック" panose="020B0600070205080204" pitchFamily="50" charset="-128"/>
            </a:rPr>
            <a:t>2,859</a:t>
          </a:r>
          <a:r>
            <a:rPr kumimoji="1" lang="ja-JP" altLang="en-US" sz="1300">
              <a:latin typeface="ＭＳ Ｐゴシック" panose="020B0600070205080204" pitchFamily="50" charset="-128"/>
              <a:ea typeface="ＭＳ Ｐゴシック" panose="020B0600070205080204" pitchFamily="50" charset="-128"/>
            </a:rPr>
            <a:t>円上回っている。これは、戸別受信機の購入や防災行政無線システム設備更新経費等が主な要因である。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民生費の住民一人当たりのコストは、対前年度比で</a:t>
          </a:r>
          <a:r>
            <a:rPr kumimoji="1" lang="en-US" altLang="ja-JP" sz="1300">
              <a:latin typeface="ＭＳ Ｐゴシック" panose="020B0600070205080204" pitchFamily="50" charset="-128"/>
              <a:ea typeface="ＭＳ Ｐゴシック" panose="020B0600070205080204" pitchFamily="50" charset="-128"/>
            </a:rPr>
            <a:t>7,642</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144,893</a:t>
          </a:r>
          <a:r>
            <a:rPr kumimoji="1" lang="ja-JP" altLang="en-US" sz="1300">
              <a:latin typeface="ＭＳ Ｐゴシック" panose="020B0600070205080204" pitchFamily="50" charset="-128"/>
              <a:ea typeface="ＭＳ Ｐゴシック" panose="020B0600070205080204" pitchFamily="50" charset="-128"/>
            </a:rPr>
            <a:t>円となっている。これは、介護保険事業特別会計繰出金の増や新型コロナウイルス感染症対策における生活支援としての子育て世帯への臨時給付金の支給等が主な要因である。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今後においても、地域医療体制の整備や子育て世帯、高齢者・障がい者等に対する支援は継続的に行うため、衛生費及び民生費は、増加傾向が続くことが見込まれる。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新型コロナウイルス感染症対策により歳出は増加したものの、国によるコロナ対策に係る財源措置のほか、地方消費税交付金や臨時財政対策債の増加などにより、歳入の増加が歳出の増加を上回ったため、実質収支額は増加し、実質収支比率も上昇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財政調整基金は、オリンピック・パラリンピック関連事業費として一部取り崩したため、標準財政規模比は微減した。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今後も不断の行財政改革等により、経費削減に努めるとともに、安定的な市民サービスの提供に向けて、健全な財政運営に努める。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埼玉県加須市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加須都市計画事業野中土地区画整理事業特別会計の普通会計部分と企業会計部分を合算すると、全ての会計において赤字はなかった。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新型コロナウイルス感染症対策により歳出は増加したものの、国によるコロナ対策に係る財源措置のほか、地方消費税交付金や臨時財政対策債の増加などにより、歳入の増加が歳出の増加を上回ったため、実質収支額は増加し、実質収支比率も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特別会計は、被保険者数の減少が続き、保険税収入の減少が懸念されることから、保険税率の改定を検討するとともに、徴収率の向上に努める。また、レセプト点検の強化や特定保健指導等により、医療費の削減に取り組む。</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年度から実施し、令和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年度中に完了予定の川口地区における公共下水道管渠工事など、大規模な事業が数年にわたり続くことから、より一層の経営努力の必要性がある。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57858281</v>
      </c>
      <c r="BO4" s="395"/>
      <c r="BP4" s="395"/>
      <c r="BQ4" s="395"/>
      <c r="BR4" s="395"/>
      <c r="BS4" s="395"/>
      <c r="BT4" s="395"/>
      <c r="BU4" s="396"/>
      <c r="BV4" s="394">
        <v>44881247</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18.399999999999999</v>
      </c>
      <c r="CU4" s="401"/>
      <c r="CV4" s="401"/>
      <c r="CW4" s="401"/>
      <c r="CX4" s="401"/>
      <c r="CY4" s="401"/>
      <c r="CZ4" s="401"/>
      <c r="DA4" s="402"/>
      <c r="DB4" s="400">
        <v>16.100000000000001</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52358715</v>
      </c>
      <c r="BO5" s="432"/>
      <c r="BP5" s="432"/>
      <c r="BQ5" s="432"/>
      <c r="BR5" s="432"/>
      <c r="BS5" s="432"/>
      <c r="BT5" s="432"/>
      <c r="BU5" s="433"/>
      <c r="BV5" s="431">
        <v>40171244</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91.8</v>
      </c>
      <c r="CU5" s="429"/>
      <c r="CV5" s="429"/>
      <c r="CW5" s="429"/>
      <c r="CX5" s="429"/>
      <c r="CY5" s="429"/>
      <c r="CZ5" s="429"/>
      <c r="DA5" s="430"/>
      <c r="DB5" s="428">
        <v>89.3</v>
      </c>
      <c r="DC5" s="429"/>
      <c r="DD5" s="429"/>
      <c r="DE5" s="429"/>
      <c r="DF5" s="429"/>
      <c r="DG5" s="429"/>
      <c r="DH5" s="429"/>
      <c r="DI5" s="430"/>
      <c r="DJ5" s="186"/>
      <c r="DK5" s="186"/>
      <c r="DL5" s="186"/>
      <c r="DM5" s="186"/>
      <c r="DN5" s="186"/>
      <c r="DO5" s="186"/>
    </row>
    <row r="6" spans="1:119" ht="18.75" customHeight="1">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5499566</v>
      </c>
      <c r="BO6" s="432"/>
      <c r="BP6" s="432"/>
      <c r="BQ6" s="432"/>
      <c r="BR6" s="432"/>
      <c r="BS6" s="432"/>
      <c r="BT6" s="432"/>
      <c r="BU6" s="433"/>
      <c r="BV6" s="431">
        <v>4710003</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97.4</v>
      </c>
      <c r="CU6" s="469"/>
      <c r="CV6" s="469"/>
      <c r="CW6" s="469"/>
      <c r="CX6" s="469"/>
      <c r="CY6" s="469"/>
      <c r="CZ6" s="469"/>
      <c r="DA6" s="470"/>
      <c r="DB6" s="468">
        <v>94</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104</v>
      </c>
      <c r="AV7" s="464"/>
      <c r="AW7" s="464"/>
      <c r="AX7" s="464"/>
      <c r="AY7" s="465" t="s">
        <v>105</v>
      </c>
      <c r="AZ7" s="466"/>
      <c r="BA7" s="466"/>
      <c r="BB7" s="466"/>
      <c r="BC7" s="466"/>
      <c r="BD7" s="466"/>
      <c r="BE7" s="466"/>
      <c r="BF7" s="466"/>
      <c r="BG7" s="466"/>
      <c r="BH7" s="466"/>
      <c r="BI7" s="466"/>
      <c r="BJ7" s="466"/>
      <c r="BK7" s="466"/>
      <c r="BL7" s="466"/>
      <c r="BM7" s="467"/>
      <c r="BN7" s="431">
        <v>855342</v>
      </c>
      <c r="BO7" s="432"/>
      <c r="BP7" s="432"/>
      <c r="BQ7" s="432"/>
      <c r="BR7" s="432"/>
      <c r="BS7" s="432"/>
      <c r="BT7" s="432"/>
      <c r="BU7" s="433"/>
      <c r="BV7" s="431">
        <v>782033</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25204103</v>
      </c>
      <c r="CU7" s="432"/>
      <c r="CV7" s="432"/>
      <c r="CW7" s="432"/>
      <c r="CX7" s="432"/>
      <c r="CY7" s="432"/>
      <c r="CZ7" s="432"/>
      <c r="DA7" s="433"/>
      <c r="DB7" s="431">
        <v>24335245</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93</v>
      </c>
      <c r="AV8" s="464"/>
      <c r="AW8" s="464"/>
      <c r="AX8" s="464"/>
      <c r="AY8" s="465" t="s">
        <v>108</v>
      </c>
      <c r="AZ8" s="466"/>
      <c r="BA8" s="466"/>
      <c r="BB8" s="466"/>
      <c r="BC8" s="466"/>
      <c r="BD8" s="466"/>
      <c r="BE8" s="466"/>
      <c r="BF8" s="466"/>
      <c r="BG8" s="466"/>
      <c r="BH8" s="466"/>
      <c r="BI8" s="466"/>
      <c r="BJ8" s="466"/>
      <c r="BK8" s="466"/>
      <c r="BL8" s="466"/>
      <c r="BM8" s="467"/>
      <c r="BN8" s="431">
        <v>4644224</v>
      </c>
      <c r="BO8" s="432"/>
      <c r="BP8" s="432"/>
      <c r="BQ8" s="432"/>
      <c r="BR8" s="432"/>
      <c r="BS8" s="432"/>
      <c r="BT8" s="432"/>
      <c r="BU8" s="433"/>
      <c r="BV8" s="431">
        <v>3927970</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0.75</v>
      </c>
      <c r="CU8" s="472"/>
      <c r="CV8" s="472"/>
      <c r="CW8" s="472"/>
      <c r="CX8" s="472"/>
      <c r="CY8" s="472"/>
      <c r="CZ8" s="472"/>
      <c r="DA8" s="473"/>
      <c r="DB8" s="471">
        <v>0.75</v>
      </c>
      <c r="DC8" s="472"/>
      <c r="DD8" s="472"/>
      <c r="DE8" s="472"/>
      <c r="DF8" s="472"/>
      <c r="DG8" s="472"/>
      <c r="DH8" s="472"/>
      <c r="DI8" s="473"/>
      <c r="DJ8" s="186"/>
      <c r="DK8" s="186"/>
      <c r="DL8" s="186"/>
      <c r="DM8" s="186"/>
      <c r="DN8" s="186"/>
      <c r="DO8" s="186"/>
    </row>
    <row r="9" spans="1:119" ht="18.75" customHeight="1" thickBot="1">
      <c r="A9" s="187"/>
      <c r="B9" s="425" t="s">
        <v>110</v>
      </c>
      <c r="C9" s="426"/>
      <c r="D9" s="426"/>
      <c r="E9" s="426"/>
      <c r="F9" s="426"/>
      <c r="G9" s="426"/>
      <c r="H9" s="426"/>
      <c r="I9" s="426"/>
      <c r="J9" s="426"/>
      <c r="K9" s="474"/>
      <c r="L9" s="475" t="s">
        <v>111</v>
      </c>
      <c r="M9" s="476"/>
      <c r="N9" s="476"/>
      <c r="O9" s="476"/>
      <c r="P9" s="476"/>
      <c r="Q9" s="477"/>
      <c r="R9" s="478">
        <v>111623</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93</v>
      </c>
      <c r="AV9" s="464"/>
      <c r="AW9" s="464"/>
      <c r="AX9" s="464"/>
      <c r="AY9" s="465" t="s">
        <v>114</v>
      </c>
      <c r="AZ9" s="466"/>
      <c r="BA9" s="466"/>
      <c r="BB9" s="466"/>
      <c r="BC9" s="466"/>
      <c r="BD9" s="466"/>
      <c r="BE9" s="466"/>
      <c r="BF9" s="466"/>
      <c r="BG9" s="466"/>
      <c r="BH9" s="466"/>
      <c r="BI9" s="466"/>
      <c r="BJ9" s="466"/>
      <c r="BK9" s="466"/>
      <c r="BL9" s="466"/>
      <c r="BM9" s="467"/>
      <c r="BN9" s="431">
        <v>716254</v>
      </c>
      <c r="BO9" s="432"/>
      <c r="BP9" s="432"/>
      <c r="BQ9" s="432"/>
      <c r="BR9" s="432"/>
      <c r="BS9" s="432"/>
      <c r="BT9" s="432"/>
      <c r="BU9" s="433"/>
      <c r="BV9" s="431">
        <v>757440</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10.1</v>
      </c>
      <c r="CU9" s="429"/>
      <c r="CV9" s="429"/>
      <c r="CW9" s="429"/>
      <c r="CX9" s="429"/>
      <c r="CY9" s="429"/>
      <c r="CZ9" s="429"/>
      <c r="DA9" s="430"/>
      <c r="DB9" s="428">
        <v>11</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116</v>
      </c>
      <c r="M10" s="461"/>
      <c r="N10" s="461"/>
      <c r="O10" s="461"/>
      <c r="P10" s="461"/>
      <c r="Q10" s="462"/>
      <c r="R10" s="482">
        <v>112229</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93</v>
      </c>
      <c r="AV10" s="464"/>
      <c r="AW10" s="464"/>
      <c r="AX10" s="464"/>
      <c r="AY10" s="465" t="s">
        <v>118</v>
      </c>
      <c r="AZ10" s="466"/>
      <c r="BA10" s="466"/>
      <c r="BB10" s="466"/>
      <c r="BC10" s="466"/>
      <c r="BD10" s="466"/>
      <c r="BE10" s="466"/>
      <c r="BF10" s="466"/>
      <c r="BG10" s="466"/>
      <c r="BH10" s="466"/>
      <c r="BI10" s="466"/>
      <c r="BJ10" s="466"/>
      <c r="BK10" s="466"/>
      <c r="BL10" s="466"/>
      <c r="BM10" s="467"/>
      <c r="BN10" s="431">
        <v>1305</v>
      </c>
      <c r="BO10" s="432"/>
      <c r="BP10" s="432"/>
      <c r="BQ10" s="432"/>
      <c r="BR10" s="432"/>
      <c r="BS10" s="432"/>
      <c r="BT10" s="432"/>
      <c r="BU10" s="433"/>
      <c r="BV10" s="431">
        <v>126191</v>
      </c>
      <c r="BW10" s="432"/>
      <c r="BX10" s="432"/>
      <c r="BY10" s="432"/>
      <c r="BZ10" s="432"/>
      <c r="CA10" s="432"/>
      <c r="CB10" s="432"/>
      <c r="CC10" s="433"/>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120</v>
      </c>
      <c r="M11" s="486"/>
      <c r="N11" s="486"/>
      <c r="O11" s="486"/>
      <c r="P11" s="486"/>
      <c r="Q11" s="487"/>
      <c r="R11" s="488" t="s">
        <v>121</v>
      </c>
      <c r="S11" s="489"/>
      <c r="T11" s="489"/>
      <c r="U11" s="489"/>
      <c r="V11" s="490"/>
      <c r="W11" s="419"/>
      <c r="X11" s="420"/>
      <c r="Y11" s="420"/>
      <c r="Z11" s="420"/>
      <c r="AA11" s="420"/>
      <c r="AB11" s="420"/>
      <c r="AC11" s="420"/>
      <c r="AD11" s="420"/>
      <c r="AE11" s="420"/>
      <c r="AF11" s="420"/>
      <c r="AG11" s="420"/>
      <c r="AH11" s="420"/>
      <c r="AI11" s="420"/>
      <c r="AJ11" s="420"/>
      <c r="AK11" s="420"/>
      <c r="AL11" s="423"/>
      <c r="AM11" s="460" t="s">
        <v>122</v>
      </c>
      <c r="AN11" s="461"/>
      <c r="AO11" s="461"/>
      <c r="AP11" s="461"/>
      <c r="AQ11" s="461"/>
      <c r="AR11" s="461"/>
      <c r="AS11" s="461"/>
      <c r="AT11" s="462"/>
      <c r="AU11" s="463" t="s">
        <v>93</v>
      </c>
      <c r="AV11" s="464"/>
      <c r="AW11" s="464"/>
      <c r="AX11" s="464"/>
      <c r="AY11" s="465" t="s">
        <v>123</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38346</v>
      </c>
      <c r="BW11" s="432"/>
      <c r="BX11" s="432"/>
      <c r="BY11" s="432"/>
      <c r="BZ11" s="432"/>
      <c r="CA11" s="432"/>
      <c r="CB11" s="432"/>
      <c r="CC11" s="433"/>
      <c r="CD11" s="434" t="s">
        <v>124</v>
      </c>
      <c r="CE11" s="435"/>
      <c r="CF11" s="435"/>
      <c r="CG11" s="435"/>
      <c r="CH11" s="435"/>
      <c r="CI11" s="435"/>
      <c r="CJ11" s="435"/>
      <c r="CK11" s="435"/>
      <c r="CL11" s="435"/>
      <c r="CM11" s="435"/>
      <c r="CN11" s="435"/>
      <c r="CO11" s="435"/>
      <c r="CP11" s="435"/>
      <c r="CQ11" s="435"/>
      <c r="CR11" s="435"/>
      <c r="CS11" s="436"/>
      <c r="CT11" s="471" t="s">
        <v>125</v>
      </c>
      <c r="CU11" s="472"/>
      <c r="CV11" s="472"/>
      <c r="CW11" s="472"/>
      <c r="CX11" s="472"/>
      <c r="CY11" s="472"/>
      <c r="CZ11" s="472"/>
      <c r="DA11" s="473"/>
      <c r="DB11" s="471" t="s">
        <v>126</v>
      </c>
      <c r="DC11" s="472"/>
      <c r="DD11" s="472"/>
      <c r="DE11" s="472"/>
      <c r="DF11" s="472"/>
      <c r="DG11" s="472"/>
      <c r="DH11" s="472"/>
      <c r="DI11" s="473"/>
      <c r="DJ11" s="186"/>
      <c r="DK11" s="186"/>
      <c r="DL11" s="186"/>
      <c r="DM11" s="186"/>
      <c r="DN11" s="186"/>
      <c r="DO11" s="186"/>
    </row>
    <row r="12" spans="1:119" ht="18.75" customHeight="1">
      <c r="A12" s="187"/>
      <c r="B12" s="491" t="s">
        <v>127</v>
      </c>
      <c r="C12" s="492"/>
      <c r="D12" s="492"/>
      <c r="E12" s="492"/>
      <c r="F12" s="492"/>
      <c r="G12" s="492"/>
      <c r="H12" s="492"/>
      <c r="I12" s="492"/>
      <c r="J12" s="492"/>
      <c r="K12" s="493"/>
      <c r="L12" s="500" t="s">
        <v>128</v>
      </c>
      <c r="M12" s="501"/>
      <c r="N12" s="501"/>
      <c r="O12" s="501"/>
      <c r="P12" s="501"/>
      <c r="Q12" s="502"/>
      <c r="R12" s="503">
        <v>112792</v>
      </c>
      <c r="S12" s="504"/>
      <c r="T12" s="504"/>
      <c r="U12" s="504"/>
      <c r="V12" s="505"/>
      <c r="W12" s="506" t="s">
        <v>1</v>
      </c>
      <c r="X12" s="464"/>
      <c r="Y12" s="464"/>
      <c r="Z12" s="464"/>
      <c r="AA12" s="464"/>
      <c r="AB12" s="507"/>
      <c r="AC12" s="508" t="s">
        <v>129</v>
      </c>
      <c r="AD12" s="509"/>
      <c r="AE12" s="509"/>
      <c r="AF12" s="509"/>
      <c r="AG12" s="510"/>
      <c r="AH12" s="508" t="s">
        <v>130</v>
      </c>
      <c r="AI12" s="509"/>
      <c r="AJ12" s="509"/>
      <c r="AK12" s="509"/>
      <c r="AL12" s="511"/>
      <c r="AM12" s="460" t="s">
        <v>131</v>
      </c>
      <c r="AN12" s="461"/>
      <c r="AO12" s="461"/>
      <c r="AP12" s="461"/>
      <c r="AQ12" s="461"/>
      <c r="AR12" s="461"/>
      <c r="AS12" s="461"/>
      <c r="AT12" s="462"/>
      <c r="AU12" s="463" t="s">
        <v>93</v>
      </c>
      <c r="AV12" s="464"/>
      <c r="AW12" s="464"/>
      <c r="AX12" s="464"/>
      <c r="AY12" s="465" t="s">
        <v>132</v>
      </c>
      <c r="AZ12" s="466"/>
      <c r="BA12" s="466"/>
      <c r="BB12" s="466"/>
      <c r="BC12" s="466"/>
      <c r="BD12" s="466"/>
      <c r="BE12" s="466"/>
      <c r="BF12" s="466"/>
      <c r="BG12" s="466"/>
      <c r="BH12" s="466"/>
      <c r="BI12" s="466"/>
      <c r="BJ12" s="466"/>
      <c r="BK12" s="466"/>
      <c r="BL12" s="466"/>
      <c r="BM12" s="467"/>
      <c r="BN12" s="431">
        <v>909</v>
      </c>
      <c r="BO12" s="432"/>
      <c r="BP12" s="432"/>
      <c r="BQ12" s="432"/>
      <c r="BR12" s="432"/>
      <c r="BS12" s="432"/>
      <c r="BT12" s="432"/>
      <c r="BU12" s="433"/>
      <c r="BV12" s="431">
        <v>27039</v>
      </c>
      <c r="BW12" s="432"/>
      <c r="BX12" s="432"/>
      <c r="BY12" s="432"/>
      <c r="BZ12" s="432"/>
      <c r="CA12" s="432"/>
      <c r="CB12" s="432"/>
      <c r="CC12" s="433"/>
      <c r="CD12" s="434" t="s">
        <v>133</v>
      </c>
      <c r="CE12" s="435"/>
      <c r="CF12" s="435"/>
      <c r="CG12" s="435"/>
      <c r="CH12" s="435"/>
      <c r="CI12" s="435"/>
      <c r="CJ12" s="435"/>
      <c r="CK12" s="435"/>
      <c r="CL12" s="435"/>
      <c r="CM12" s="435"/>
      <c r="CN12" s="435"/>
      <c r="CO12" s="435"/>
      <c r="CP12" s="435"/>
      <c r="CQ12" s="435"/>
      <c r="CR12" s="435"/>
      <c r="CS12" s="436"/>
      <c r="CT12" s="471" t="s">
        <v>134</v>
      </c>
      <c r="CU12" s="472"/>
      <c r="CV12" s="472"/>
      <c r="CW12" s="472"/>
      <c r="CX12" s="472"/>
      <c r="CY12" s="472"/>
      <c r="CZ12" s="472"/>
      <c r="DA12" s="473"/>
      <c r="DB12" s="471" t="s">
        <v>134</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135</v>
      </c>
      <c r="N13" s="523"/>
      <c r="O13" s="523"/>
      <c r="P13" s="523"/>
      <c r="Q13" s="524"/>
      <c r="R13" s="515">
        <v>110336</v>
      </c>
      <c r="S13" s="516"/>
      <c r="T13" s="516"/>
      <c r="U13" s="516"/>
      <c r="V13" s="517"/>
      <c r="W13" s="447" t="s">
        <v>136</v>
      </c>
      <c r="X13" s="448"/>
      <c r="Y13" s="448"/>
      <c r="Z13" s="448"/>
      <c r="AA13" s="448"/>
      <c r="AB13" s="438"/>
      <c r="AC13" s="482">
        <v>2631</v>
      </c>
      <c r="AD13" s="483"/>
      <c r="AE13" s="483"/>
      <c r="AF13" s="483"/>
      <c r="AG13" s="525"/>
      <c r="AH13" s="482">
        <v>2930</v>
      </c>
      <c r="AI13" s="483"/>
      <c r="AJ13" s="483"/>
      <c r="AK13" s="483"/>
      <c r="AL13" s="484"/>
      <c r="AM13" s="460" t="s">
        <v>137</v>
      </c>
      <c r="AN13" s="461"/>
      <c r="AO13" s="461"/>
      <c r="AP13" s="461"/>
      <c r="AQ13" s="461"/>
      <c r="AR13" s="461"/>
      <c r="AS13" s="461"/>
      <c r="AT13" s="462"/>
      <c r="AU13" s="463" t="s">
        <v>138</v>
      </c>
      <c r="AV13" s="464"/>
      <c r="AW13" s="464"/>
      <c r="AX13" s="464"/>
      <c r="AY13" s="465" t="s">
        <v>139</v>
      </c>
      <c r="AZ13" s="466"/>
      <c r="BA13" s="466"/>
      <c r="BB13" s="466"/>
      <c r="BC13" s="466"/>
      <c r="BD13" s="466"/>
      <c r="BE13" s="466"/>
      <c r="BF13" s="466"/>
      <c r="BG13" s="466"/>
      <c r="BH13" s="466"/>
      <c r="BI13" s="466"/>
      <c r="BJ13" s="466"/>
      <c r="BK13" s="466"/>
      <c r="BL13" s="466"/>
      <c r="BM13" s="467"/>
      <c r="BN13" s="431">
        <v>716650</v>
      </c>
      <c r="BO13" s="432"/>
      <c r="BP13" s="432"/>
      <c r="BQ13" s="432"/>
      <c r="BR13" s="432"/>
      <c r="BS13" s="432"/>
      <c r="BT13" s="432"/>
      <c r="BU13" s="433"/>
      <c r="BV13" s="431">
        <v>894938</v>
      </c>
      <c r="BW13" s="432"/>
      <c r="BX13" s="432"/>
      <c r="BY13" s="432"/>
      <c r="BZ13" s="432"/>
      <c r="CA13" s="432"/>
      <c r="CB13" s="432"/>
      <c r="CC13" s="433"/>
      <c r="CD13" s="434" t="s">
        <v>140</v>
      </c>
      <c r="CE13" s="435"/>
      <c r="CF13" s="435"/>
      <c r="CG13" s="435"/>
      <c r="CH13" s="435"/>
      <c r="CI13" s="435"/>
      <c r="CJ13" s="435"/>
      <c r="CK13" s="435"/>
      <c r="CL13" s="435"/>
      <c r="CM13" s="435"/>
      <c r="CN13" s="435"/>
      <c r="CO13" s="435"/>
      <c r="CP13" s="435"/>
      <c r="CQ13" s="435"/>
      <c r="CR13" s="435"/>
      <c r="CS13" s="436"/>
      <c r="CT13" s="428">
        <v>4.4000000000000004</v>
      </c>
      <c r="CU13" s="429"/>
      <c r="CV13" s="429"/>
      <c r="CW13" s="429"/>
      <c r="CX13" s="429"/>
      <c r="CY13" s="429"/>
      <c r="CZ13" s="429"/>
      <c r="DA13" s="430"/>
      <c r="DB13" s="428">
        <v>4.8</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141</v>
      </c>
      <c r="M14" s="513"/>
      <c r="N14" s="513"/>
      <c r="O14" s="513"/>
      <c r="P14" s="513"/>
      <c r="Q14" s="514"/>
      <c r="R14" s="515">
        <v>113043</v>
      </c>
      <c r="S14" s="516"/>
      <c r="T14" s="516"/>
      <c r="U14" s="516"/>
      <c r="V14" s="517"/>
      <c r="W14" s="421"/>
      <c r="X14" s="422"/>
      <c r="Y14" s="422"/>
      <c r="Z14" s="422"/>
      <c r="AA14" s="422"/>
      <c r="AB14" s="411"/>
      <c r="AC14" s="518">
        <v>4.8</v>
      </c>
      <c r="AD14" s="519"/>
      <c r="AE14" s="519"/>
      <c r="AF14" s="519"/>
      <c r="AG14" s="520"/>
      <c r="AH14" s="518">
        <v>5.3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142</v>
      </c>
      <c r="CE14" s="527"/>
      <c r="CF14" s="527"/>
      <c r="CG14" s="527"/>
      <c r="CH14" s="527"/>
      <c r="CI14" s="527"/>
      <c r="CJ14" s="527"/>
      <c r="CK14" s="527"/>
      <c r="CL14" s="527"/>
      <c r="CM14" s="527"/>
      <c r="CN14" s="527"/>
      <c r="CO14" s="527"/>
      <c r="CP14" s="527"/>
      <c r="CQ14" s="527"/>
      <c r="CR14" s="527"/>
      <c r="CS14" s="528"/>
      <c r="CT14" s="529" t="s">
        <v>134</v>
      </c>
      <c r="CU14" s="530"/>
      <c r="CV14" s="530"/>
      <c r="CW14" s="530"/>
      <c r="CX14" s="530"/>
      <c r="CY14" s="530"/>
      <c r="CZ14" s="530"/>
      <c r="DA14" s="531"/>
      <c r="DB14" s="529" t="s">
        <v>126</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143</v>
      </c>
      <c r="N15" s="523"/>
      <c r="O15" s="523"/>
      <c r="P15" s="523"/>
      <c r="Q15" s="524"/>
      <c r="R15" s="515">
        <v>110772</v>
      </c>
      <c r="S15" s="516"/>
      <c r="T15" s="516"/>
      <c r="U15" s="516"/>
      <c r="V15" s="517"/>
      <c r="W15" s="447" t="s">
        <v>144</v>
      </c>
      <c r="X15" s="448"/>
      <c r="Y15" s="448"/>
      <c r="Z15" s="448"/>
      <c r="AA15" s="448"/>
      <c r="AB15" s="438"/>
      <c r="AC15" s="482">
        <v>16350</v>
      </c>
      <c r="AD15" s="483"/>
      <c r="AE15" s="483"/>
      <c r="AF15" s="483"/>
      <c r="AG15" s="525"/>
      <c r="AH15" s="482">
        <v>16419</v>
      </c>
      <c r="AI15" s="483"/>
      <c r="AJ15" s="483"/>
      <c r="AK15" s="483"/>
      <c r="AL15" s="484"/>
      <c r="AM15" s="460"/>
      <c r="AN15" s="461"/>
      <c r="AO15" s="461"/>
      <c r="AP15" s="461"/>
      <c r="AQ15" s="461"/>
      <c r="AR15" s="461"/>
      <c r="AS15" s="461"/>
      <c r="AT15" s="462"/>
      <c r="AU15" s="463"/>
      <c r="AV15" s="464"/>
      <c r="AW15" s="464"/>
      <c r="AX15" s="464"/>
      <c r="AY15" s="391" t="s">
        <v>145</v>
      </c>
      <c r="AZ15" s="392"/>
      <c r="BA15" s="392"/>
      <c r="BB15" s="392"/>
      <c r="BC15" s="392"/>
      <c r="BD15" s="392"/>
      <c r="BE15" s="392"/>
      <c r="BF15" s="392"/>
      <c r="BG15" s="392"/>
      <c r="BH15" s="392"/>
      <c r="BI15" s="392"/>
      <c r="BJ15" s="392"/>
      <c r="BK15" s="392"/>
      <c r="BL15" s="392"/>
      <c r="BM15" s="393"/>
      <c r="BN15" s="394">
        <v>14891126</v>
      </c>
      <c r="BO15" s="395"/>
      <c r="BP15" s="395"/>
      <c r="BQ15" s="395"/>
      <c r="BR15" s="395"/>
      <c r="BS15" s="395"/>
      <c r="BT15" s="395"/>
      <c r="BU15" s="396"/>
      <c r="BV15" s="394">
        <v>14227237</v>
      </c>
      <c r="BW15" s="395"/>
      <c r="BX15" s="395"/>
      <c r="BY15" s="395"/>
      <c r="BZ15" s="395"/>
      <c r="CA15" s="395"/>
      <c r="CB15" s="395"/>
      <c r="CC15" s="396"/>
      <c r="CD15" s="532" t="s">
        <v>146</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147</v>
      </c>
      <c r="M16" s="543"/>
      <c r="N16" s="543"/>
      <c r="O16" s="543"/>
      <c r="P16" s="543"/>
      <c r="Q16" s="544"/>
      <c r="R16" s="535" t="s">
        <v>148</v>
      </c>
      <c r="S16" s="536"/>
      <c r="T16" s="536"/>
      <c r="U16" s="536"/>
      <c r="V16" s="537"/>
      <c r="W16" s="421"/>
      <c r="X16" s="422"/>
      <c r="Y16" s="422"/>
      <c r="Z16" s="422"/>
      <c r="AA16" s="422"/>
      <c r="AB16" s="411"/>
      <c r="AC16" s="518">
        <v>29.8</v>
      </c>
      <c r="AD16" s="519"/>
      <c r="AE16" s="519"/>
      <c r="AF16" s="519"/>
      <c r="AG16" s="520"/>
      <c r="AH16" s="518">
        <v>29.7</v>
      </c>
      <c r="AI16" s="519"/>
      <c r="AJ16" s="519"/>
      <c r="AK16" s="519"/>
      <c r="AL16" s="521"/>
      <c r="AM16" s="460"/>
      <c r="AN16" s="461"/>
      <c r="AO16" s="461"/>
      <c r="AP16" s="461"/>
      <c r="AQ16" s="461"/>
      <c r="AR16" s="461"/>
      <c r="AS16" s="461"/>
      <c r="AT16" s="462"/>
      <c r="AU16" s="463"/>
      <c r="AV16" s="464"/>
      <c r="AW16" s="464"/>
      <c r="AX16" s="464"/>
      <c r="AY16" s="465" t="s">
        <v>149</v>
      </c>
      <c r="AZ16" s="466"/>
      <c r="BA16" s="466"/>
      <c r="BB16" s="466"/>
      <c r="BC16" s="466"/>
      <c r="BD16" s="466"/>
      <c r="BE16" s="466"/>
      <c r="BF16" s="466"/>
      <c r="BG16" s="466"/>
      <c r="BH16" s="466"/>
      <c r="BI16" s="466"/>
      <c r="BJ16" s="466"/>
      <c r="BK16" s="466"/>
      <c r="BL16" s="466"/>
      <c r="BM16" s="467"/>
      <c r="BN16" s="431">
        <v>19812550</v>
      </c>
      <c r="BO16" s="432"/>
      <c r="BP16" s="432"/>
      <c r="BQ16" s="432"/>
      <c r="BR16" s="432"/>
      <c r="BS16" s="432"/>
      <c r="BT16" s="432"/>
      <c r="BU16" s="433"/>
      <c r="BV16" s="431">
        <v>18889490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150</v>
      </c>
      <c r="N17" s="539"/>
      <c r="O17" s="539"/>
      <c r="P17" s="539"/>
      <c r="Q17" s="540"/>
      <c r="R17" s="535" t="s">
        <v>151</v>
      </c>
      <c r="S17" s="536"/>
      <c r="T17" s="536"/>
      <c r="U17" s="536"/>
      <c r="V17" s="537"/>
      <c r="W17" s="447" t="s">
        <v>152</v>
      </c>
      <c r="X17" s="448"/>
      <c r="Y17" s="448"/>
      <c r="Z17" s="448"/>
      <c r="AA17" s="448"/>
      <c r="AB17" s="438"/>
      <c r="AC17" s="482">
        <v>35818</v>
      </c>
      <c r="AD17" s="483"/>
      <c r="AE17" s="483"/>
      <c r="AF17" s="483"/>
      <c r="AG17" s="525"/>
      <c r="AH17" s="482">
        <v>35927</v>
      </c>
      <c r="AI17" s="483"/>
      <c r="AJ17" s="483"/>
      <c r="AK17" s="483"/>
      <c r="AL17" s="484"/>
      <c r="AM17" s="460"/>
      <c r="AN17" s="461"/>
      <c r="AO17" s="461"/>
      <c r="AP17" s="461"/>
      <c r="AQ17" s="461"/>
      <c r="AR17" s="461"/>
      <c r="AS17" s="461"/>
      <c r="AT17" s="462"/>
      <c r="AU17" s="463"/>
      <c r="AV17" s="464"/>
      <c r="AW17" s="464"/>
      <c r="AX17" s="464"/>
      <c r="AY17" s="465" t="s">
        <v>153</v>
      </c>
      <c r="AZ17" s="466"/>
      <c r="BA17" s="466"/>
      <c r="BB17" s="466"/>
      <c r="BC17" s="466"/>
      <c r="BD17" s="466"/>
      <c r="BE17" s="466"/>
      <c r="BF17" s="466"/>
      <c r="BG17" s="466"/>
      <c r="BH17" s="466"/>
      <c r="BI17" s="466"/>
      <c r="BJ17" s="466"/>
      <c r="BK17" s="466"/>
      <c r="BL17" s="466"/>
      <c r="BM17" s="467"/>
      <c r="BN17" s="431">
        <v>18850318</v>
      </c>
      <c r="BO17" s="432"/>
      <c r="BP17" s="432"/>
      <c r="BQ17" s="432"/>
      <c r="BR17" s="432"/>
      <c r="BS17" s="432"/>
      <c r="BT17" s="432"/>
      <c r="BU17" s="433"/>
      <c r="BV17" s="431">
        <v>18115604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154</v>
      </c>
      <c r="C18" s="474"/>
      <c r="D18" s="474"/>
      <c r="E18" s="546"/>
      <c r="F18" s="546"/>
      <c r="G18" s="546"/>
      <c r="H18" s="546"/>
      <c r="I18" s="546"/>
      <c r="J18" s="546"/>
      <c r="K18" s="546"/>
      <c r="L18" s="547">
        <v>133.30000000000001</v>
      </c>
      <c r="M18" s="547"/>
      <c r="N18" s="547"/>
      <c r="O18" s="547"/>
      <c r="P18" s="547"/>
      <c r="Q18" s="547"/>
      <c r="R18" s="548"/>
      <c r="S18" s="548"/>
      <c r="T18" s="548"/>
      <c r="U18" s="548"/>
      <c r="V18" s="549"/>
      <c r="W18" s="449"/>
      <c r="X18" s="450"/>
      <c r="Y18" s="450"/>
      <c r="Z18" s="450"/>
      <c r="AA18" s="450"/>
      <c r="AB18" s="441"/>
      <c r="AC18" s="550">
        <v>65.400000000000006</v>
      </c>
      <c r="AD18" s="551"/>
      <c r="AE18" s="551"/>
      <c r="AF18" s="551"/>
      <c r="AG18" s="552"/>
      <c r="AH18" s="550">
        <v>65</v>
      </c>
      <c r="AI18" s="551"/>
      <c r="AJ18" s="551"/>
      <c r="AK18" s="551"/>
      <c r="AL18" s="553"/>
      <c r="AM18" s="460"/>
      <c r="AN18" s="461"/>
      <c r="AO18" s="461"/>
      <c r="AP18" s="461"/>
      <c r="AQ18" s="461"/>
      <c r="AR18" s="461"/>
      <c r="AS18" s="461"/>
      <c r="AT18" s="462"/>
      <c r="AU18" s="463"/>
      <c r="AV18" s="464"/>
      <c r="AW18" s="464"/>
      <c r="AX18" s="464"/>
      <c r="AY18" s="465" t="s">
        <v>155</v>
      </c>
      <c r="AZ18" s="466"/>
      <c r="BA18" s="466"/>
      <c r="BB18" s="466"/>
      <c r="BC18" s="466"/>
      <c r="BD18" s="466"/>
      <c r="BE18" s="466"/>
      <c r="BF18" s="466"/>
      <c r="BG18" s="466"/>
      <c r="BH18" s="466"/>
      <c r="BI18" s="466"/>
      <c r="BJ18" s="466"/>
      <c r="BK18" s="466"/>
      <c r="BL18" s="466"/>
      <c r="BM18" s="467"/>
      <c r="BN18" s="431">
        <v>23151026</v>
      </c>
      <c r="BO18" s="432"/>
      <c r="BP18" s="432"/>
      <c r="BQ18" s="432"/>
      <c r="BR18" s="432"/>
      <c r="BS18" s="432"/>
      <c r="BT18" s="432"/>
      <c r="BU18" s="433"/>
      <c r="BV18" s="431">
        <v>22066546</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156</v>
      </c>
      <c r="C19" s="474"/>
      <c r="D19" s="474"/>
      <c r="E19" s="546"/>
      <c r="F19" s="546"/>
      <c r="G19" s="546"/>
      <c r="H19" s="546"/>
      <c r="I19" s="546"/>
      <c r="J19" s="546"/>
      <c r="K19" s="546"/>
      <c r="L19" s="554">
        <v>837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157</v>
      </c>
      <c r="AZ19" s="466"/>
      <c r="BA19" s="466"/>
      <c r="BB19" s="466"/>
      <c r="BC19" s="466"/>
      <c r="BD19" s="466"/>
      <c r="BE19" s="466"/>
      <c r="BF19" s="466"/>
      <c r="BG19" s="466"/>
      <c r="BH19" s="466"/>
      <c r="BI19" s="466"/>
      <c r="BJ19" s="466"/>
      <c r="BK19" s="466"/>
      <c r="BL19" s="466"/>
      <c r="BM19" s="467"/>
      <c r="BN19" s="431">
        <v>32777623</v>
      </c>
      <c r="BO19" s="432"/>
      <c r="BP19" s="432"/>
      <c r="BQ19" s="432"/>
      <c r="BR19" s="432"/>
      <c r="BS19" s="432"/>
      <c r="BT19" s="432"/>
      <c r="BU19" s="433"/>
      <c r="BV19" s="431">
        <v>30143441</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158</v>
      </c>
      <c r="C20" s="474"/>
      <c r="D20" s="474"/>
      <c r="E20" s="546"/>
      <c r="F20" s="546"/>
      <c r="G20" s="546"/>
      <c r="H20" s="546"/>
      <c r="I20" s="546"/>
      <c r="J20" s="546"/>
      <c r="K20" s="546"/>
      <c r="L20" s="554">
        <v>44295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159</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160</v>
      </c>
      <c r="C22" s="569"/>
      <c r="D22" s="570"/>
      <c r="E22" s="443" t="s">
        <v>1</v>
      </c>
      <c r="F22" s="448"/>
      <c r="G22" s="448"/>
      <c r="H22" s="448"/>
      <c r="I22" s="448"/>
      <c r="J22" s="448"/>
      <c r="K22" s="438"/>
      <c r="L22" s="443" t="s">
        <v>161</v>
      </c>
      <c r="M22" s="448"/>
      <c r="N22" s="448"/>
      <c r="O22" s="448"/>
      <c r="P22" s="438"/>
      <c r="Q22" s="577" t="s">
        <v>162</v>
      </c>
      <c r="R22" s="578"/>
      <c r="S22" s="578"/>
      <c r="T22" s="578"/>
      <c r="U22" s="578"/>
      <c r="V22" s="579"/>
      <c r="W22" s="583" t="s">
        <v>163</v>
      </c>
      <c r="X22" s="569"/>
      <c r="Y22" s="570"/>
      <c r="Z22" s="443" t="s">
        <v>1</v>
      </c>
      <c r="AA22" s="448"/>
      <c r="AB22" s="448"/>
      <c r="AC22" s="448"/>
      <c r="AD22" s="448"/>
      <c r="AE22" s="448"/>
      <c r="AF22" s="448"/>
      <c r="AG22" s="438"/>
      <c r="AH22" s="596" t="s">
        <v>164</v>
      </c>
      <c r="AI22" s="448"/>
      <c r="AJ22" s="448"/>
      <c r="AK22" s="448"/>
      <c r="AL22" s="438"/>
      <c r="AM22" s="596" t="s">
        <v>165</v>
      </c>
      <c r="AN22" s="597"/>
      <c r="AO22" s="597"/>
      <c r="AP22" s="597"/>
      <c r="AQ22" s="597"/>
      <c r="AR22" s="598"/>
      <c r="AS22" s="577" t="s">
        <v>162</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166</v>
      </c>
      <c r="AZ23" s="392"/>
      <c r="BA23" s="392"/>
      <c r="BB23" s="392"/>
      <c r="BC23" s="392"/>
      <c r="BD23" s="392"/>
      <c r="BE23" s="392"/>
      <c r="BF23" s="392"/>
      <c r="BG23" s="392"/>
      <c r="BH23" s="392"/>
      <c r="BI23" s="392"/>
      <c r="BJ23" s="392"/>
      <c r="BK23" s="392"/>
      <c r="BL23" s="392"/>
      <c r="BM23" s="393"/>
      <c r="BN23" s="431">
        <v>32924423</v>
      </c>
      <c r="BO23" s="432"/>
      <c r="BP23" s="432"/>
      <c r="BQ23" s="432"/>
      <c r="BR23" s="432"/>
      <c r="BS23" s="432"/>
      <c r="BT23" s="432"/>
      <c r="BU23" s="433"/>
      <c r="BV23" s="431">
        <v>32941365</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167</v>
      </c>
      <c r="F24" s="461"/>
      <c r="G24" s="461"/>
      <c r="H24" s="461"/>
      <c r="I24" s="461"/>
      <c r="J24" s="461"/>
      <c r="K24" s="462"/>
      <c r="L24" s="482">
        <v>1</v>
      </c>
      <c r="M24" s="483"/>
      <c r="N24" s="483"/>
      <c r="O24" s="483"/>
      <c r="P24" s="525"/>
      <c r="Q24" s="482">
        <v>9100</v>
      </c>
      <c r="R24" s="483"/>
      <c r="S24" s="483"/>
      <c r="T24" s="483"/>
      <c r="U24" s="483"/>
      <c r="V24" s="525"/>
      <c r="W24" s="584"/>
      <c r="X24" s="572"/>
      <c r="Y24" s="573"/>
      <c r="Z24" s="481" t="s">
        <v>168</v>
      </c>
      <c r="AA24" s="461"/>
      <c r="AB24" s="461"/>
      <c r="AC24" s="461"/>
      <c r="AD24" s="461"/>
      <c r="AE24" s="461"/>
      <c r="AF24" s="461"/>
      <c r="AG24" s="462"/>
      <c r="AH24" s="482">
        <v>578</v>
      </c>
      <c r="AI24" s="483"/>
      <c r="AJ24" s="483"/>
      <c r="AK24" s="483"/>
      <c r="AL24" s="525"/>
      <c r="AM24" s="482">
        <v>1883702</v>
      </c>
      <c r="AN24" s="483"/>
      <c r="AO24" s="483"/>
      <c r="AP24" s="483"/>
      <c r="AQ24" s="483"/>
      <c r="AR24" s="525"/>
      <c r="AS24" s="482">
        <v>3259</v>
      </c>
      <c r="AT24" s="483"/>
      <c r="AU24" s="483"/>
      <c r="AV24" s="483"/>
      <c r="AW24" s="483"/>
      <c r="AX24" s="484"/>
      <c r="AY24" s="604" t="s">
        <v>169</v>
      </c>
      <c r="AZ24" s="605"/>
      <c r="BA24" s="605"/>
      <c r="BB24" s="605"/>
      <c r="BC24" s="605"/>
      <c r="BD24" s="605"/>
      <c r="BE24" s="605"/>
      <c r="BF24" s="605"/>
      <c r="BG24" s="605"/>
      <c r="BH24" s="605"/>
      <c r="BI24" s="605"/>
      <c r="BJ24" s="605"/>
      <c r="BK24" s="605"/>
      <c r="BL24" s="605"/>
      <c r="BM24" s="606"/>
      <c r="BN24" s="431">
        <v>24666041</v>
      </c>
      <c r="BO24" s="432"/>
      <c r="BP24" s="432"/>
      <c r="BQ24" s="432"/>
      <c r="BR24" s="432"/>
      <c r="BS24" s="432"/>
      <c r="BT24" s="432"/>
      <c r="BU24" s="433"/>
      <c r="BV24" s="431">
        <v>25519706</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170</v>
      </c>
      <c r="F25" s="461"/>
      <c r="G25" s="461"/>
      <c r="H25" s="461"/>
      <c r="I25" s="461"/>
      <c r="J25" s="461"/>
      <c r="K25" s="462"/>
      <c r="L25" s="482">
        <v>1</v>
      </c>
      <c r="M25" s="483"/>
      <c r="N25" s="483"/>
      <c r="O25" s="483"/>
      <c r="P25" s="525"/>
      <c r="Q25" s="482">
        <v>7820</v>
      </c>
      <c r="R25" s="483"/>
      <c r="S25" s="483"/>
      <c r="T25" s="483"/>
      <c r="U25" s="483"/>
      <c r="V25" s="525"/>
      <c r="W25" s="584"/>
      <c r="X25" s="572"/>
      <c r="Y25" s="573"/>
      <c r="Z25" s="481" t="s">
        <v>171</v>
      </c>
      <c r="AA25" s="461"/>
      <c r="AB25" s="461"/>
      <c r="AC25" s="461"/>
      <c r="AD25" s="461"/>
      <c r="AE25" s="461"/>
      <c r="AF25" s="461"/>
      <c r="AG25" s="462"/>
      <c r="AH25" s="482" t="s">
        <v>134</v>
      </c>
      <c r="AI25" s="483"/>
      <c r="AJ25" s="483"/>
      <c r="AK25" s="483"/>
      <c r="AL25" s="525"/>
      <c r="AM25" s="482" t="s">
        <v>172</v>
      </c>
      <c r="AN25" s="483"/>
      <c r="AO25" s="483"/>
      <c r="AP25" s="483"/>
      <c r="AQ25" s="483"/>
      <c r="AR25" s="525"/>
      <c r="AS25" s="482" t="s">
        <v>173</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6563775</v>
      </c>
      <c r="BO25" s="395"/>
      <c r="BP25" s="395"/>
      <c r="BQ25" s="395"/>
      <c r="BR25" s="395"/>
      <c r="BS25" s="395"/>
      <c r="BT25" s="395"/>
      <c r="BU25" s="396"/>
      <c r="BV25" s="394">
        <v>8561435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175</v>
      </c>
      <c r="F26" s="461"/>
      <c r="G26" s="461"/>
      <c r="H26" s="461"/>
      <c r="I26" s="461"/>
      <c r="J26" s="461"/>
      <c r="K26" s="462"/>
      <c r="L26" s="482">
        <v>1</v>
      </c>
      <c r="M26" s="483"/>
      <c r="N26" s="483"/>
      <c r="O26" s="483"/>
      <c r="P26" s="525"/>
      <c r="Q26" s="482">
        <v>7190</v>
      </c>
      <c r="R26" s="483"/>
      <c r="S26" s="483"/>
      <c r="T26" s="483"/>
      <c r="U26" s="483"/>
      <c r="V26" s="525"/>
      <c r="W26" s="584"/>
      <c r="X26" s="572"/>
      <c r="Y26" s="573"/>
      <c r="Z26" s="481" t="s">
        <v>176</v>
      </c>
      <c r="AA26" s="594"/>
      <c r="AB26" s="594"/>
      <c r="AC26" s="594"/>
      <c r="AD26" s="594"/>
      <c r="AE26" s="594"/>
      <c r="AF26" s="594"/>
      <c r="AG26" s="595"/>
      <c r="AH26" s="482">
        <v>12</v>
      </c>
      <c r="AI26" s="483"/>
      <c r="AJ26" s="483"/>
      <c r="AK26" s="483"/>
      <c r="AL26" s="525"/>
      <c r="AM26" s="482">
        <v>37404</v>
      </c>
      <c r="AN26" s="483"/>
      <c r="AO26" s="483"/>
      <c r="AP26" s="483"/>
      <c r="AQ26" s="483"/>
      <c r="AR26" s="525"/>
      <c r="AS26" s="482">
        <v>3117</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v>52500</v>
      </c>
      <c r="BO26" s="432"/>
      <c r="BP26" s="432"/>
      <c r="BQ26" s="432"/>
      <c r="BR26" s="432"/>
      <c r="BS26" s="432"/>
      <c r="BT26" s="432"/>
      <c r="BU26" s="433"/>
      <c r="BV26" s="431">
        <v>51000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178</v>
      </c>
      <c r="F27" s="461"/>
      <c r="G27" s="461"/>
      <c r="H27" s="461"/>
      <c r="I27" s="461"/>
      <c r="J27" s="461"/>
      <c r="K27" s="462"/>
      <c r="L27" s="482">
        <v>1</v>
      </c>
      <c r="M27" s="483"/>
      <c r="N27" s="483"/>
      <c r="O27" s="483"/>
      <c r="P27" s="525"/>
      <c r="Q27" s="482">
        <v>4520</v>
      </c>
      <c r="R27" s="483"/>
      <c r="S27" s="483"/>
      <c r="T27" s="483"/>
      <c r="U27" s="483"/>
      <c r="V27" s="525"/>
      <c r="W27" s="584"/>
      <c r="X27" s="572"/>
      <c r="Y27" s="573"/>
      <c r="Z27" s="481" t="s">
        <v>179</v>
      </c>
      <c r="AA27" s="461"/>
      <c r="AB27" s="461"/>
      <c r="AC27" s="461"/>
      <c r="AD27" s="461"/>
      <c r="AE27" s="461"/>
      <c r="AF27" s="461"/>
      <c r="AG27" s="462"/>
      <c r="AH27" s="482">
        <v>59</v>
      </c>
      <c r="AI27" s="483"/>
      <c r="AJ27" s="483"/>
      <c r="AK27" s="483"/>
      <c r="AL27" s="525"/>
      <c r="AM27" s="482">
        <v>171453</v>
      </c>
      <c r="AN27" s="483"/>
      <c r="AO27" s="483"/>
      <c r="AP27" s="483"/>
      <c r="AQ27" s="483"/>
      <c r="AR27" s="525"/>
      <c r="AS27" s="482">
        <v>2906</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v>485698</v>
      </c>
      <c r="BO27" s="608"/>
      <c r="BP27" s="608"/>
      <c r="BQ27" s="608"/>
      <c r="BR27" s="608"/>
      <c r="BS27" s="608"/>
      <c r="BT27" s="608"/>
      <c r="BU27" s="609"/>
      <c r="BV27" s="607">
        <v>485694</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181</v>
      </c>
      <c r="F28" s="461"/>
      <c r="G28" s="461"/>
      <c r="H28" s="461"/>
      <c r="I28" s="461"/>
      <c r="J28" s="461"/>
      <c r="K28" s="462"/>
      <c r="L28" s="482">
        <v>1</v>
      </c>
      <c r="M28" s="483"/>
      <c r="N28" s="483"/>
      <c r="O28" s="483"/>
      <c r="P28" s="525"/>
      <c r="Q28" s="482">
        <v>4040</v>
      </c>
      <c r="R28" s="483"/>
      <c r="S28" s="483"/>
      <c r="T28" s="483"/>
      <c r="U28" s="483"/>
      <c r="V28" s="525"/>
      <c r="W28" s="584"/>
      <c r="X28" s="572"/>
      <c r="Y28" s="573"/>
      <c r="Z28" s="481" t="s">
        <v>182</v>
      </c>
      <c r="AA28" s="461"/>
      <c r="AB28" s="461"/>
      <c r="AC28" s="461"/>
      <c r="AD28" s="461"/>
      <c r="AE28" s="461"/>
      <c r="AF28" s="461"/>
      <c r="AG28" s="462"/>
      <c r="AH28" s="482" t="s">
        <v>134</v>
      </c>
      <c r="AI28" s="483"/>
      <c r="AJ28" s="483"/>
      <c r="AK28" s="483"/>
      <c r="AL28" s="525"/>
      <c r="AM28" s="482" t="s">
        <v>134</v>
      </c>
      <c r="AN28" s="483"/>
      <c r="AO28" s="483"/>
      <c r="AP28" s="483"/>
      <c r="AQ28" s="483"/>
      <c r="AR28" s="525"/>
      <c r="AS28" s="482" t="s">
        <v>126</v>
      </c>
      <c r="AT28" s="483"/>
      <c r="AU28" s="483"/>
      <c r="AV28" s="483"/>
      <c r="AW28" s="483"/>
      <c r="AX28" s="484"/>
      <c r="AY28" s="610" t="s">
        <v>183</v>
      </c>
      <c r="AZ28" s="611"/>
      <c r="BA28" s="611"/>
      <c r="BB28" s="612"/>
      <c r="BC28" s="391" t="s">
        <v>47</v>
      </c>
      <c r="BD28" s="392"/>
      <c r="BE28" s="392"/>
      <c r="BF28" s="392"/>
      <c r="BG28" s="392"/>
      <c r="BH28" s="392"/>
      <c r="BI28" s="392"/>
      <c r="BJ28" s="392"/>
      <c r="BK28" s="392"/>
      <c r="BL28" s="392"/>
      <c r="BM28" s="393"/>
      <c r="BN28" s="394">
        <v>2745190</v>
      </c>
      <c r="BO28" s="395"/>
      <c r="BP28" s="395"/>
      <c r="BQ28" s="395"/>
      <c r="BR28" s="395"/>
      <c r="BS28" s="395"/>
      <c r="BT28" s="395"/>
      <c r="BU28" s="396"/>
      <c r="BV28" s="394">
        <v>2744794</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184</v>
      </c>
      <c r="F29" s="461"/>
      <c r="G29" s="461"/>
      <c r="H29" s="461"/>
      <c r="I29" s="461"/>
      <c r="J29" s="461"/>
      <c r="K29" s="462"/>
      <c r="L29" s="482">
        <v>26</v>
      </c>
      <c r="M29" s="483"/>
      <c r="N29" s="483"/>
      <c r="O29" s="483"/>
      <c r="P29" s="525"/>
      <c r="Q29" s="482">
        <v>3780</v>
      </c>
      <c r="R29" s="483"/>
      <c r="S29" s="483"/>
      <c r="T29" s="483"/>
      <c r="U29" s="483"/>
      <c r="V29" s="525"/>
      <c r="W29" s="585"/>
      <c r="X29" s="586"/>
      <c r="Y29" s="587"/>
      <c r="Z29" s="481" t="s">
        <v>185</v>
      </c>
      <c r="AA29" s="461"/>
      <c r="AB29" s="461"/>
      <c r="AC29" s="461"/>
      <c r="AD29" s="461"/>
      <c r="AE29" s="461"/>
      <c r="AF29" s="461"/>
      <c r="AG29" s="462"/>
      <c r="AH29" s="482">
        <v>637</v>
      </c>
      <c r="AI29" s="483"/>
      <c r="AJ29" s="483"/>
      <c r="AK29" s="483"/>
      <c r="AL29" s="525"/>
      <c r="AM29" s="482">
        <v>2055155</v>
      </c>
      <c r="AN29" s="483"/>
      <c r="AO29" s="483"/>
      <c r="AP29" s="483"/>
      <c r="AQ29" s="483"/>
      <c r="AR29" s="525"/>
      <c r="AS29" s="482">
        <v>3226</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364313</v>
      </c>
      <c r="BO29" s="432"/>
      <c r="BP29" s="432"/>
      <c r="BQ29" s="432"/>
      <c r="BR29" s="432"/>
      <c r="BS29" s="432"/>
      <c r="BT29" s="432"/>
      <c r="BU29" s="433"/>
      <c r="BV29" s="431">
        <v>463463</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99.1</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6133504</v>
      </c>
      <c r="BO30" s="608"/>
      <c r="BP30" s="608"/>
      <c r="BQ30" s="608"/>
      <c r="BR30" s="608"/>
      <c r="BS30" s="608"/>
      <c r="BT30" s="608"/>
      <c r="BU30" s="609"/>
      <c r="BV30" s="607">
        <v>6422935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196</v>
      </c>
      <c r="V33" s="455"/>
      <c r="W33" s="420" t="s">
        <v>197</v>
      </c>
      <c r="X33" s="420"/>
      <c r="Y33" s="420"/>
      <c r="Z33" s="420"/>
      <c r="AA33" s="420"/>
      <c r="AB33" s="420"/>
      <c r="AC33" s="420"/>
      <c r="AD33" s="420"/>
      <c r="AE33" s="420"/>
      <c r="AF33" s="420"/>
      <c r="AG33" s="420"/>
      <c r="AH33" s="420"/>
      <c r="AI33" s="420"/>
      <c r="AJ33" s="420"/>
      <c r="AK33" s="420"/>
      <c r="AL33" s="216"/>
      <c r="AM33" s="455" t="s">
        <v>198</v>
      </c>
      <c r="AN33" s="455"/>
      <c r="AO33" s="420" t="s">
        <v>197</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196</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6</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10</v>
      </c>
      <c r="AN34" s="620"/>
      <c r="AO34" s="621" t="str">
        <f>IF('各会計、関係団体の財政状況及び健全化判断比率'!B32="","",'各会計、関係団体の財政状況及び健全化判断比率'!B32)</f>
        <v>水道事業会計</v>
      </c>
      <c r="AP34" s="621"/>
      <c r="AQ34" s="621"/>
      <c r="AR34" s="621"/>
      <c r="AS34" s="621"/>
      <c r="AT34" s="621"/>
      <c r="AU34" s="621"/>
      <c r="AV34" s="621"/>
      <c r="AW34" s="621"/>
      <c r="AX34" s="621"/>
      <c r="AY34" s="621"/>
      <c r="AZ34" s="621"/>
      <c r="BA34" s="621"/>
      <c r="BB34" s="621"/>
      <c r="BC34" s="621"/>
      <c r="BD34" s="214"/>
      <c r="BE34" s="620">
        <f>IF(BG34="","",MAX(C34:D43,U34:V43,AM34:AN43)+1)</f>
        <v>12</v>
      </c>
      <c r="BF34" s="620"/>
      <c r="BG34" s="621" t="str">
        <f>IF('各会計、関係団体の財政状況及び健全化判断比率'!B34="","",'各会計、関係団体の財政状況及び健全化判断比率'!B34)</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14</v>
      </c>
      <c r="BX34" s="620"/>
      <c r="BY34" s="621" t="str">
        <f>IF('各会計、関係団体の財政状況及び健全化判断比率'!B68="","",'各会計、関係団体の財政状況及び健全化判断比率'!B68)</f>
        <v>加須市・羽生市水防事務組合</v>
      </c>
      <c r="BZ34" s="621"/>
      <c r="CA34" s="621"/>
      <c r="CB34" s="621"/>
      <c r="CC34" s="621"/>
      <c r="CD34" s="621"/>
      <c r="CE34" s="621"/>
      <c r="CF34" s="621"/>
      <c r="CG34" s="621"/>
      <c r="CH34" s="621"/>
      <c r="CI34" s="621"/>
      <c r="CJ34" s="621"/>
      <c r="CK34" s="621"/>
      <c r="CL34" s="621"/>
      <c r="CM34" s="621"/>
      <c r="CN34" s="214"/>
      <c r="CO34" s="620">
        <f>IF(CQ34="","",MAX(C34:D43,U34:V43,AM34:AN43,BE34:BF43,BW34:BX43)+1)</f>
        <v>23</v>
      </c>
      <c r="CP34" s="620"/>
      <c r="CQ34" s="621" t="str">
        <f>IF('各会計、関係団体の財政状況及び健全化判断比率'!BS7="","",'各会計、関係団体の財政状況及び健全化判断比率'!BS7)</f>
        <v>米米倶楽部</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c r="A35" s="187"/>
      <c r="B35" s="213"/>
      <c r="C35" s="620">
        <f>IF(E35="","",C34+1)</f>
        <v>2</v>
      </c>
      <c r="D35" s="620"/>
      <c r="E35" s="621" t="str">
        <f>IF('各会計、関係団体の財政状況及び健全化判断比率'!B8="","",'各会計、関係団体の財政状況及び健全化判断比率'!B8)</f>
        <v>住宅新築資金等貸付事業特別会計</v>
      </c>
      <c r="F35" s="621"/>
      <c r="G35" s="621"/>
      <c r="H35" s="621"/>
      <c r="I35" s="621"/>
      <c r="J35" s="621"/>
      <c r="K35" s="621"/>
      <c r="L35" s="621"/>
      <c r="M35" s="621"/>
      <c r="N35" s="621"/>
      <c r="O35" s="621"/>
      <c r="P35" s="621"/>
      <c r="Q35" s="621"/>
      <c r="R35" s="621"/>
      <c r="S35" s="621"/>
      <c r="T35" s="214"/>
      <c r="U35" s="620">
        <f>IF(W35="","",U34+1)</f>
        <v>7</v>
      </c>
      <c r="V35" s="620"/>
      <c r="W35" s="621" t="str">
        <f>IF('各会計、関係団体の財政状況及び健全化判断比率'!B29="","",'各会計、関係団体の財政状況及び健全化判断比率'!B29)</f>
        <v>国民健康保険直営診療所特別会計</v>
      </c>
      <c r="X35" s="621"/>
      <c r="Y35" s="621"/>
      <c r="Z35" s="621"/>
      <c r="AA35" s="621"/>
      <c r="AB35" s="621"/>
      <c r="AC35" s="621"/>
      <c r="AD35" s="621"/>
      <c r="AE35" s="621"/>
      <c r="AF35" s="621"/>
      <c r="AG35" s="621"/>
      <c r="AH35" s="621"/>
      <c r="AI35" s="621"/>
      <c r="AJ35" s="621"/>
      <c r="AK35" s="621"/>
      <c r="AL35" s="214"/>
      <c r="AM35" s="620">
        <f t="shared" ref="AM35:AM43" si="0">IF(AO35="","",AM34+1)</f>
        <v>11</v>
      </c>
      <c r="AN35" s="620"/>
      <c r="AO35" s="621" t="str">
        <f>IF('各会計、関係団体の財政状況及び健全化判断比率'!B33="","",'各会計、関係団体の財政状況及び健全化判断比率'!B33)</f>
        <v>下水道事業会計</v>
      </c>
      <c r="AP35" s="621"/>
      <c r="AQ35" s="621"/>
      <c r="AR35" s="621"/>
      <c r="AS35" s="621"/>
      <c r="AT35" s="621"/>
      <c r="AU35" s="621"/>
      <c r="AV35" s="621"/>
      <c r="AW35" s="621"/>
      <c r="AX35" s="621"/>
      <c r="AY35" s="621"/>
      <c r="AZ35" s="621"/>
      <c r="BA35" s="621"/>
      <c r="BB35" s="621"/>
      <c r="BC35" s="621"/>
      <c r="BD35" s="214"/>
      <c r="BE35" s="620">
        <f t="shared" ref="BE35:BE43" si="1">IF(BG35="","",BE34+1)</f>
        <v>13</v>
      </c>
      <c r="BF35" s="620"/>
      <c r="BG35" s="621" t="str">
        <f>IF('各会計、関係団体の財政状況及び健全化判断比率'!B35="","",'各会計、関係団体の財政状況及び健全化判断比率'!B35)</f>
        <v>加須都市計画事業野中土地区画整理事業特別会計</v>
      </c>
      <c r="BH35" s="621"/>
      <c r="BI35" s="621"/>
      <c r="BJ35" s="621"/>
      <c r="BK35" s="621"/>
      <c r="BL35" s="621"/>
      <c r="BM35" s="621"/>
      <c r="BN35" s="621"/>
      <c r="BO35" s="621"/>
      <c r="BP35" s="621"/>
      <c r="BQ35" s="621"/>
      <c r="BR35" s="621"/>
      <c r="BS35" s="621"/>
      <c r="BT35" s="621"/>
      <c r="BU35" s="621"/>
      <c r="BV35" s="214"/>
      <c r="BW35" s="620">
        <f t="shared" ref="BW35:BW43" si="2">IF(BY35="","",BW34+1)</f>
        <v>15</v>
      </c>
      <c r="BX35" s="620"/>
      <c r="BY35" s="621" t="str">
        <f>IF('各会計、関係団体の財政状況及び健全化判断比率'!B69="","",'各会計、関係団体の財政状況及び健全化判断比率'!B69)</f>
        <v>広域利根斎場組合</v>
      </c>
      <c r="BZ35" s="621"/>
      <c r="CA35" s="621"/>
      <c r="CB35" s="621"/>
      <c r="CC35" s="621"/>
      <c r="CD35" s="621"/>
      <c r="CE35" s="621"/>
      <c r="CF35" s="621"/>
      <c r="CG35" s="621"/>
      <c r="CH35" s="621"/>
      <c r="CI35" s="621"/>
      <c r="CJ35" s="621"/>
      <c r="CK35" s="621"/>
      <c r="CL35" s="621"/>
      <c r="CM35" s="621"/>
      <c r="CN35" s="214"/>
      <c r="CO35" s="620">
        <f t="shared" ref="CO35:CO43" si="3">IF(CQ35="","",CO34+1)</f>
        <v>24</v>
      </c>
      <c r="CP35" s="620"/>
      <c r="CQ35" s="621" t="str">
        <f>IF('各会計、関係団体の財政状況及び健全化判断比率'!BS8="","",'各会計、関係団体の財政状況及び健全化判断比率'!BS8)</f>
        <v>かぞ農業公社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f>IF(E36="","",C35+1)</f>
        <v>3</v>
      </c>
      <c r="D36" s="620"/>
      <c r="E36" s="621" t="str">
        <f>IF('各会計、関係団体の財政状況及び健全化判断比率'!B9="","",'各会計、関係団体の財政状況及び健全化判断比率'!B9)</f>
        <v>加須都市計画事業野中土地区画整理事業特別会計（普通会計）</v>
      </c>
      <c r="F36" s="621"/>
      <c r="G36" s="621"/>
      <c r="H36" s="621"/>
      <c r="I36" s="621"/>
      <c r="J36" s="621"/>
      <c r="K36" s="621"/>
      <c r="L36" s="621"/>
      <c r="M36" s="621"/>
      <c r="N36" s="621"/>
      <c r="O36" s="621"/>
      <c r="P36" s="621"/>
      <c r="Q36" s="621"/>
      <c r="R36" s="621"/>
      <c r="S36" s="621"/>
      <c r="T36" s="214"/>
      <c r="U36" s="620">
        <f t="shared" ref="U36:U43" si="4">IF(W36="","",U35+1)</f>
        <v>8</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16</v>
      </c>
      <c r="BX36" s="620"/>
      <c r="BY36" s="621" t="str">
        <f>IF('各会計、関係団体の財政状況及び健全化判断比率'!B70="","",'各会計、関係団体の財政状況及び健全化判断比率'!B70)</f>
        <v>埼玉東部消防組合</v>
      </c>
      <c r="BZ36" s="621"/>
      <c r="CA36" s="621"/>
      <c r="CB36" s="621"/>
      <c r="CC36" s="621"/>
      <c r="CD36" s="621"/>
      <c r="CE36" s="621"/>
      <c r="CF36" s="621"/>
      <c r="CG36" s="621"/>
      <c r="CH36" s="621"/>
      <c r="CI36" s="621"/>
      <c r="CJ36" s="621"/>
      <c r="CK36" s="621"/>
      <c r="CL36" s="621"/>
      <c r="CM36" s="621"/>
      <c r="CN36" s="214"/>
      <c r="CO36" s="620">
        <f t="shared" si="3"/>
        <v>25</v>
      </c>
      <c r="CP36" s="620"/>
      <c r="CQ36" s="621" t="str">
        <f>IF('各会計、関係団体の財政状況及び健全化判断比率'!BS9="","",'各会計、関係団体の財政状況及び健全化判断比率'!BS9)</f>
        <v>渡良瀬遊水地アクリメーション振興財団</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v>
      </c>
      <c r="DH36" s="622"/>
      <c r="DI36" s="218"/>
      <c r="DJ36" s="186"/>
      <c r="DK36" s="186"/>
      <c r="DL36" s="186"/>
      <c r="DM36" s="186"/>
      <c r="DN36" s="186"/>
      <c r="DO36" s="186"/>
    </row>
    <row r="37" spans="1:119" ht="32.25" customHeight="1">
      <c r="A37" s="187"/>
      <c r="B37" s="213"/>
      <c r="C37" s="620">
        <f>IF(E37="","",C36+1)</f>
        <v>4</v>
      </c>
      <c r="D37" s="620"/>
      <c r="E37" s="621" t="str">
        <f>IF('各会計、関係団体の財政状況及び健全化判断比率'!B10="","",'各会計、関係団体の財政状況及び健全化判断比率'!B10)</f>
        <v>加須都市計画事業栗橋駅西（大利根地区）土地区画整理事業特別会計</v>
      </c>
      <c r="F37" s="621"/>
      <c r="G37" s="621"/>
      <c r="H37" s="621"/>
      <c r="I37" s="621"/>
      <c r="J37" s="621"/>
      <c r="K37" s="621"/>
      <c r="L37" s="621"/>
      <c r="M37" s="621"/>
      <c r="N37" s="621"/>
      <c r="O37" s="621"/>
      <c r="P37" s="621"/>
      <c r="Q37" s="621"/>
      <c r="R37" s="621"/>
      <c r="S37" s="621"/>
      <c r="T37" s="214"/>
      <c r="U37" s="620">
        <f t="shared" si="4"/>
        <v>9</v>
      </c>
      <c r="V37" s="620"/>
      <c r="W37" s="621" t="str">
        <f>IF('各会計、関係団体の財政状況及び健全化判断比率'!B31="","",'各会計、関係団体の財政状況及び健全化判断比率'!B31)</f>
        <v>介護保険事業特別会計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17</v>
      </c>
      <c r="BX37" s="620"/>
      <c r="BY37" s="621" t="str">
        <f>IF('各会計、関係団体の財政状況及び健全化判断比率'!B71="","",'各会計、関係団体の財政状況及び健全化判断比率'!B71)</f>
        <v>埼玉県後期高齢者医療広域連合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f t="shared" ref="C38:C43" si="5">IF(E38="","",C37+1)</f>
        <v>5</v>
      </c>
      <c r="D38" s="620"/>
      <c r="E38" s="621" t="str">
        <f>IF('各会計、関係団体の財政状況及び健全化判断比率'!B11="","",'各会計、関係団体の財政状況及び健全化判断比率'!B11)</f>
        <v>河野博士育英事業特別会計</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18</v>
      </c>
      <c r="BX38" s="620"/>
      <c r="BY38" s="621" t="str">
        <f>IF('各会計、関係団体の財政状況及び健全化判断比率'!B72="","",'各会計、関係団体の財政状況及び健全化判断比率'!B72)</f>
        <v>埼玉県後期高齢者医療広域連合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19</v>
      </c>
      <c r="BX39" s="620"/>
      <c r="BY39" s="621" t="str">
        <f>IF('各会計、関係団体の財政状況及び健全化判断比率'!B73="","",'各会計、関係団体の財政状況及び健全化判断比率'!B73)</f>
        <v>埼玉県市町村総合事務組合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20</v>
      </c>
      <c r="BX40" s="620"/>
      <c r="BY40" s="621" t="str">
        <f>IF('各会計、関係団体の財政状況及び健全化判断比率'!B74="","",'各会計、関係団体の財政状況及び健全化判断比率'!B74)</f>
        <v>埼玉県市町村総合事務組合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21</v>
      </c>
      <c r="BX41" s="620"/>
      <c r="BY41" s="621" t="str">
        <f>IF('各会計、関係団体の財政状況及び健全化判断比率'!B75="","",'各会計、関係団体の財政状況及び健全化判断比率'!B75)</f>
        <v>彩の国さいたま人づくり広域連合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22</v>
      </c>
      <c r="BX42" s="620"/>
      <c r="BY42" s="621" t="str">
        <f>IF('各会計、関係団体の財政状況及び健全化判断比率'!B76="","",'各会計、関係団体の財政状況及び健全化判断比率'!B76)</f>
        <v>埼玉県都市競艇組合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bUA9bbwVz3eXz9Ftn8/tsZ7Sq5p8erdUz75v9XySYEuOqNwWUBzMdRsq8rCMCl0FqD1fa4thOk8KKNmFVM5z8w==" saltValue="b/ecELM4NqxxoJt1jFDuZ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12" t="s">
        <v>571</v>
      </c>
      <c r="D34" s="1212"/>
      <c r="E34" s="1213"/>
      <c r="F34" s="32">
        <v>0</v>
      </c>
      <c r="G34" s="33" t="s">
        <v>572</v>
      </c>
      <c r="H34" s="33" t="s">
        <v>573</v>
      </c>
      <c r="I34" s="33" t="s">
        <v>572</v>
      </c>
      <c r="J34" s="34" t="s">
        <v>574</v>
      </c>
      <c r="K34" s="22"/>
      <c r="L34" s="22"/>
      <c r="M34" s="22"/>
      <c r="N34" s="22"/>
      <c r="O34" s="22"/>
      <c r="P34" s="22"/>
    </row>
    <row r="35" spans="1:16" ht="39" customHeight="1">
      <c r="A35" s="22"/>
      <c r="B35" s="35"/>
      <c r="C35" s="1206" t="s">
        <v>575</v>
      </c>
      <c r="D35" s="1207"/>
      <c r="E35" s="1208"/>
      <c r="F35" s="36">
        <v>10.15</v>
      </c>
      <c r="G35" s="37">
        <v>14.81</v>
      </c>
      <c r="H35" s="37">
        <v>13.03</v>
      </c>
      <c r="I35" s="37">
        <v>16.13</v>
      </c>
      <c r="J35" s="38">
        <v>18.61</v>
      </c>
      <c r="K35" s="22"/>
      <c r="L35" s="22"/>
      <c r="M35" s="22"/>
      <c r="N35" s="22"/>
      <c r="O35" s="22"/>
      <c r="P35" s="22"/>
    </row>
    <row r="36" spans="1:16" ht="39" customHeight="1">
      <c r="A36" s="22"/>
      <c r="B36" s="35"/>
      <c r="C36" s="1206" t="s">
        <v>576</v>
      </c>
      <c r="D36" s="1207"/>
      <c r="E36" s="1208"/>
      <c r="F36" s="36">
        <v>8.7899999999999991</v>
      </c>
      <c r="G36" s="37">
        <v>9.86</v>
      </c>
      <c r="H36" s="37">
        <v>10.4</v>
      </c>
      <c r="I36" s="37">
        <v>10.18</v>
      </c>
      <c r="J36" s="38">
        <v>10.15</v>
      </c>
      <c r="K36" s="22"/>
      <c r="L36" s="22"/>
      <c r="M36" s="22"/>
      <c r="N36" s="22"/>
      <c r="O36" s="22"/>
      <c r="P36" s="22"/>
    </row>
    <row r="37" spans="1:16" ht="39" customHeight="1">
      <c r="A37" s="22"/>
      <c r="B37" s="35"/>
      <c r="C37" s="1206" t="s">
        <v>577</v>
      </c>
      <c r="D37" s="1207"/>
      <c r="E37" s="1208"/>
      <c r="F37" s="36">
        <v>3.85</v>
      </c>
      <c r="G37" s="37">
        <v>3.97</v>
      </c>
      <c r="H37" s="37">
        <v>3.37</v>
      </c>
      <c r="I37" s="37">
        <v>3.04</v>
      </c>
      <c r="J37" s="38">
        <v>2.35</v>
      </c>
      <c r="K37" s="22"/>
      <c r="L37" s="22"/>
      <c r="M37" s="22"/>
      <c r="N37" s="22"/>
      <c r="O37" s="22"/>
      <c r="P37" s="22"/>
    </row>
    <row r="38" spans="1:16" ht="39" customHeight="1">
      <c r="A38" s="22"/>
      <c r="B38" s="35"/>
      <c r="C38" s="1206" t="s">
        <v>578</v>
      </c>
      <c r="D38" s="1207"/>
      <c r="E38" s="1208"/>
      <c r="F38" s="36">
        <v>1.22</v>
      </c>
      <c r="G38" s="37">
        <v>1.29</v>
      </c>
      <c r="H38" s="37">
        <v>1.42</v>
      </c>
      <c r="I38" s="37">
        <v>1.04</v>
      </c>
      <c r="J38" s="38">
        <v>1.29</v>
      </c>
      <c r="K38" s="22"/>
      <c r="L38" s="22"/>
      <c r="M38" s="22"/>
      <c r="N38" s="22"/>
      <c r="O38" s="22"/>
      <c r="P38" s="22"/>
    </row>
    <row r="39" spans="1:16" ht="39" customHeight="1">
      <c r="A39" s="22"/>
      <c r="B39" s="35"/>
      <c r="C39" s="1206" t="s">
        <v>579</v>
      </c>
      <c r="D39" s="1207"/>
      <c r="E39" s="1208"/>
      <c r="F39" s="36">
        <v>1.06</v>
      </c>
      <c r="G39" s="37">
        <v>2.39</v>
      </c>
      <c r="H39" s="37">
        <v>1.53</v>
      </c>
      <c r="I39" s="37">
        <v>0.83</v>
      </c>
      <c r="J39" s="38">
        <v>0.76</v>
      </c>
      <c r="K39" s="22"/>
      <c r="L39" s="22"/>
      <c r="M39" s="22"/>
      <c r="N39" s="22"/>
      <c r="O39" s="22"/>
      <c r="P39" s="22"/>
    </row>
    <row r="40" spans="1:16" ht="39" customHeight="1">
      <c r="A40" s="22"/>
      <c r="B40" s="35"/>
      <c r="C40" s="1206" t="s">
        <v>580</v>
      </c>
      <c r="D40" s="1207"/>
      <c r="E40" s="1208"/>
      <c r="F40" s="36">
        <v>0.16</v>
      </c>
      <c r="G40" s="37">
        <v>0.11</v>
      </c>
      <c r="H40" s="37">
        <v>0.35</v>
      </c>
      <c r="I40" s="37">
        <v>0.34</v>
      </c>
      <c r="J40" s="38">
        <v>0.18</v>
      </c>
      <c r="K40" s="22"/>
      <c r="L40" s="22"/>
      <c r="M40" s="22"/>
      <c r="N40" s="22"/>
      <c r="O40" s="22"/>
      <c r="P40" s="22"/>
    </row>
    <row r="41" spans="1:16" ht="39" customHeight="1">
      <c r="A41" s="22"/>
      <c r="B41" s="35"/>
      <c r="C41" s="1206" t="s">
        <v>581</v>
      </c>
      <c r="D41" s="1207"/>
      <c r="E41" s="1208"/>
      <c r="F41" s="36">
        <v>0.05</v>
      </c>
      <c r="G41" s="37">
        <v>0.27</v>
      </c>
      <c r="H41" s="37">
        <v>0.17</v>
      </c>
      <c r="I41" s="37">
        <v>0.1</v>
      </c>
      <c r="J41" s="38">
        <v>0.15</v>
      </c>
      <c r="K41" s="22"/>
      <c r="L41" s="22"/>
      <c r="M41" s="22"/>
      <c r="N41" s="22"/>
      <c r="O41" s="22"/>
      <c r="P41" s="22"/>
    </row>
    <row r="42" spans="1:16" ht="39" customHeight="1">
      <c r="A42" s="22"/>
      <c r="B42" s="39"/>
      <c r="C42" s="1206" t="s">
        <v>582</v>
      </c>
      <c r="D42" s="1207"/>
      <c r="E42" s="1208"/>
      <c r="F42" s="36" t="s">
        <v>524</v>
      </c>
      <c r="G42" s="37" t="s">
        <v>524</v>
      </c>
      <c r="H42" s="37" t="s">
        <v>524</v>
      </c>
      <c r="I42" s="37" t="s">
        <v>524</v>
      </c>
      <c r="J42" s="38" t="s">
        <v>524</v>
      </c>
      <c r="K42" s="22"/>
      <c r="L42" s="22"/>
      <c r="M42" s="22"/>
      <c r="N42" s="22"/>
      <c r="O42" s="22"/>
      <c r="P42" s="22"/>
    </row>
    <row r="43" spans="1:16" ht="39" customHeight="1" thickBot="1">
      <c r="A43" s="22"/>
      <c r="B43" s="40"/>
      <c r="C43" s="1209" t="s">
        <v>583</v>
      </c>
      <c r="D43" s="1210"/>
      <c r="E43" s="1211"/>
      <c r="F43" s="41">
        <v>0.2</v>
      </c>
      <c r="G43" s="42">
        <v>0.16</v>
      </c>
      <c r="H43" s="42">
        <v>0.2</v>
      </c>
      <c r="I43" s="42">
        <v>0.23</v>
      </c>
      <c r="J43" s="43">
        <v>0.23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jp8vd24Xjr6HGqTkIdrldBB+2tCrdoGBG5g3lIYLLfMlu4jcZzqevBZ0n5rulugmbWDmBEmd3vFqGYUrwEfqA==" saltValue="5Pqqiz6favtxtS6lGD9n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14" t="s">
        <v>10</v>
      </c>
      <c r="C45" s="1215"/>
      <c r="D45" s="58"/>
      <c r="E45" s="1220" t="s">
        <v>11</v>
      </c>
      <c r="F45" s="1220"/>
      <c r="G45" s="1220"/>
      <c r="H45" s="1220"/>
      <c r="I45" s="1220"/>
      <c r="J45" s="1221"/>
      <c r="K45" s="59">
        <v>3554</v>
      </c>
      <c r="L45" s="60">
        <v>3442</v>
      </c>
      <c r="M45" s="60">
        <v>3440</v>
      </c>
      <c r="N45" s="60">
        <v>3205</v>
      </c>
      <c r="O45" s="61">
        <v>3210</v>
      </c>
      <c r="P45" s="48"/>
      <c r="Q45" s="48"/>
      <c r="R45" s="48"/>
      <c r="S45" s="48"/>
      <c r="T45" s="48"/>
      <c r="U45" s="48"/>
    </row>
    <row r="46" spans="1:21" ht="30.75" customHeight="1">
      <c r="A46" s="48"/>
      <c r="B46" s="1216"/>
      <c r="C46" s="1217"/>
      <c r="D46" s="62"/>
      <c r="E46" s="1222" t="s">
        <v>12</v>
      </c>
      <c r="F46" s="1222"/>
      <c r="G46" s="1222"/>
      <c r="H46" s="1222"/>
      <c r="I46" s="1222"/>
      <c r="J46" s="1223"/>
      <c r="K46" s="63" t="s">
        <v>524</v>
      </c>
      <c r="L46" s="64" t="s">
        <v>524</v>
      </c>
      <c r="M46" s="64" t="s">
        <v>524</v>
      </c>
      <c r="N46" s="64" t="s">
        <v>524</v>
      </c>
      <c r="O46" s="65" t="s">
        <v>524</v>
      </c>
      <c r="P46" s="48"/>
      <c r="Q46" s="48"/>
      <c r="R46" s="48"/>
      <c r="S46" s="48"/>
      <c r="T46" s="48"/>
      <c r="U46" s="48"/>
    </row>
    <row r="47" spans="1:21" ht="30.75" customHeight="1">
      <c r="A47" s="48"/>
      <c r="B47" s="1216"/>
      <c r="C47" s="1217"/>
      <c r="D47" s="62"/>
      <c r="E47" s="1222" t="s">
        <v>13</v>
      </c>
      <c r="F47" s="1222"/>
      <c r="G47" s="1222"/>
      <c r="H47" s="1222"/>
      <c r="I47" s="1222"/>
      <c r="J47" s="1223"/>
      <c r="K47" s="63" t="s">
        <v>524</v>
      </c>
      <c r="L47" s="64" t="s">
        <v>524</v>
      </c>
      <c r="M47" s="64" t="s">
        <v>524</v>
      </c>
      <c r="N47" s="64" t="s">
        <v>524</v>
      </c>
      <c r="O47" s="65" t="s">
        <v>524</v>
      </c>
      <c r="P47" s="48"/>
      <c r="Q47" s="48"/>
      <c r="R47" s="48"/>
      <c r="S47" s="48"/>
      <c r="T47" s="48"/>
      <c r="U47" s="48"/>
    </row>
    <row r="48" spans="1:21" ht="30.75" customHeight="1">
      <c r="A48" s="48"/>
      <c r="B48" s="1216"/>
      <c r="C48" s="1217"/>
      <c r="D48" s="62"/>
      <c r="E48" s="1222" t="s">
        <v>14</v>
      </c>
      <c r="F48" s="1222"/>
      <c r="G48" s="1222"/>
      <c r="H48" s="1222"/>
      <c r="I48" s="1222"/>
      <c r="J48" s="1223"/>
      <c r="K48" s="63">
        <v>1104</v>
      </c>
      <c r="L48" s="64">
        <v>1128</v>
      </c>
      <c r="M48" s="64">
        <v>997</v>
      </c>
      <c r="N48" s="64">
        <v>996</v>
      </c>
      <c r="O48" s="65">
        <v>975</v>
      </c>
      <c r="P48" s="48"/>
      <c r="Q48" s="48"/>
      <c r="R48" s="48"/>
      <c r="S48" s="48"/>
      <c r="T48" s="48"/>
      <c r="U48" s="48"/>
    </row>
    <row r="49" spans="1:21" ht="30.75" customHeight="1">
      <c r="A49" s="48"/>
      <c r="B49" s="1216"/>
      <c r="C49" s="1217"/>
      <c r="D49" s="62"/>
      <c r="E49" s="1222" t="s">
        <v>15</v>
      </c>
      <c r="F49" s="1222"/>
      <c r="G49" s="1222"/>
      <c r="H49" s="1222"/>
      <c r="I49" s="1222"/>
      <c r="J49" s="1223"/>
      <c r="K49" s="63">
        <v>53</v>
      </c>
      <c r="L49" s="64">
        <v>52</v>
      </c>
      <c r="M49" s="64">
        <v>49</v>
      </c>
      <c r="N49" s="64">
        <v>43</v>
      </c>
      <c r="O49" s="65">
        <v>43</v>
      </c>
      <c r="P49" s="48"/>
      <c r="Q49" s="48"/>
      <c r="R49" s="48"/>
      <c r="S49" s="48"/>
      <c r="T49" s="48"/>
      <c r="U49" s="48"/>
    </row>
    <row r="50" spans="1:21" ht="30.75" customHeight="1">
      <c r="A50" s="48"/>
      <c r="B50" s="1216"/>
      <c r="C50" s="1217"/>
      <c r="D50" s="62"/>
      <c r="E50" s="1222" t="s">
        <v>16</v>
      </c>
      <c r="F50" s="1222"/>
      <c r="G50" s="1222"/>
      <c r="H50" s="1222"/>
      <c r="I50" s="1222"/>
      <c r="J50" s="1223"/>
      <c r="K50" s="63">
        <v>58</v>
      </c>
      <c r="L50" s="64">
        <v>53</v>
      </c>
      <c r="M50" s="64">
        <v>49</v>
      </c>
      <c r="N50" s="64">
        <v>29</v>
      </c>
      <c r="O50" s="65">
        <v>15</v>
      </c>
      <c r="P50" s="48"/>
      <c r="Q50" s="48"/>
      <c r="R50" s="48"/>
      <c r="S50" s="48"/>
      <c r="T50" s="48"/>
      <c r="U50" s="48"/>
    </row>
    <row r="51" spans="1:21" ht="30.75" customHeight="1">
      <c r="A51" s="48"/>
      <c r="B51" s="1218"/>
      <c r="C51" s="1219"/>
      <c r="D51" s="66"/>
      <c r="E51" s="1222" t="s">
        <v>17</v>
      </c>
      <c r="F51" s="1222"/>
      <c r="G51" s="1222"/>
      <c r="H51" s="1222"/>
      <c r="I51" s="1222"/>
      <c r="J51" s="1223"/>
      <c r="K51" s="63" t="s">
        <v>524</v>
      </c>
      <c r="L51" s="64" t="s">
        <v>524</v>
      </c>
      <c r="M51" s="64" t="s">
        <v>524</v>
      </c>
      <c r="N51" s="64" t="s">
        <v>524</v>
      </c>
      <c r="O51" s="65" t="s">
        <v>524</v>
      </c>
      <c r="P51" s="48"/>
      <c r="Q51" s="48"/>
      <c r="R51" s="48"/>
      <c r="S51" s="48"/>
      <c r="T51" s="48"/>
      <c r="U51" s="48"/>
    </row>
    <row r="52" spans="1:21" ht="30.75" customHeight="1">
      <c r="A52" s="48"/>
      <c r="B52" s="1224" t="s">
        <v>18</v>
      </c>
      <c r="C52" s="1225"/>
      <c r="D52" s="66"/>
      <c r="E52" s="1222" t="s">
        <v>19</v>
      </c>
      <c r="F52" s="1222"/>
      <c r="G52" s="1222"/>
      <c r="H52" s="1222"/>
      <c r="I52" s="1222"/>
      <c r="J52" s="1223"/>
      <c r="K52" s="63">
        <v>3488</v>
      </c>
      <c r="L52" s="64">
        <v>3500</v>
      </c>
      <c r="M52" s="64">
        <v>3457</v>
      </c>
      <c r="N52" s="64">
        <v>3396</v>
      </c>
      <c r="O52" s="65">
        <v>3310</v>
      </c>
      <c r="P52" s="48"/>
      <c r="Q52" s="48"/>
      <c r="R52" s="48"/>
      <c r="S52" s="48"/>
      <c r="T52" s="48"/>
      <c r="U52" s="48"/>
    </row>
    <row r="53" spans="1:21" ht="30.75" customHeight="1" thickBot="1">
      <c r="A53" s="48"/>
      <c r="B53" s="1226" t="s">
        <v>20</v>
      </c>
      <c r="C53" s="1227"/>
      <c r="D53" s="67"/>
      <c r="E53" s="1228" t="s">
        <v>21</v>
      </c>
      <c r="F53" s="1228"/>
      <c r="G53" s="1228"/>
      <c r="H53" s="1228"/>
      <c r="I53" s="1228"/>
      <c r="J53" s="1229"/>
      <c r="K53" s="68">
        <v>1281</v>
      </c>
      <c r="L53" s="69">
        <v>1175</v>
      </c>
      <c r="M53" s="69">
        <v>1078</v>
      </c>
      <c r="N53" s="69">
        <v>877</v>
      </c>
      <c r="O53" s="70">
        <v>933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584</v>
      </c>
      <c r="P55" s="48"/>
      <c r="Q55" s="48"/>
      <c r="R55" s="48"/>
      <c r="S55" s="48"/>
      <c r="T55" s="48"/>
      <c r="U55" s="48"/>
    </row>
    <row r="56" spans="1:21" ht="31.5" customHeight="1" thickBot="1">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c r="B57" s="1230" t="s">
        <v>24</v>
      </c>
      <c r="C57" s="1231"/>
      <c r="D57" s="1234" t="s">
        <v>25</v>
      </c>
      <c r="E57" s="1235"/>
      <c r="F57" s="1235"/>
      <c r="G57" s="1235"/>
      <c r="H57" s="1235"/>
      <c r="I57" s="1235"/>
      <c r="J57" s="1236"/>
      <c r="K57" s="83"/>
      <c r="L57" s="84"/>
      <c r="M57" s="84"/>
      <c r="N57" s="84"/>
      <c r="O57" s="85"/>
    </row>
    <row r="58" spans="1:21" ht="31.5" customHeight="1" thickBot="1">
      <c r="B58" s="1232"/>
      <c r="C58" s="1233"/>
      <c r="D58" s="1237" t="s">
        <v>26</v>
      </c>
      <c r="E58" s="1238"/>
      <c r="F58" s="1238"/>
      <c r="G58" s="1238"/>
      <c r="H58" s="1238"/>
      <c r="I58" s="1238"/>
      <c r="J58" s="1239"/>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f2W1MZ/xA+B4PoQT4VZnAQaB/1pVMdbZlkkIgE9IhaZ5sUPftkT4N27IzIyXdlT/T9jfitazK/QSlTkcrC0Zw==" saltValue="xt6NDXUOgATEVqUxPnhDY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565</v>
      </c>
      <c r="J40" s="100" t="s">
        <v>566</v>
      </c>
      <c r="K40" s="100" t="s">
        <v>567</v>
      </c>
      <c r="L40" s="100" t="s">
        <v>568</v>
      </c>
      <c r="M40" s="101" t="s">
        <v>569</v>
      </c>
    </row>
    <row r="41" spans="2:13" ht="27.75" customHeight="1">
      <c r="B41" s="1240" t="s">
        <v>29</v>
      </c>
      <c r="C41" s="1241"/>
      <c r="D41" s="102"/>
      <c r="E41" s="1246" t="s">
        <v>30</v>
      </c>
      <c r="F41" s="1246"/>
      <c r="G41" s="1246"/>
      <c r="H41" s="1247"/>
      <c r="I41" s="103">
        <v>31991</v>
      </c>
      <c r="J41" s="104">
        <v>32836</v>
      </c>
      <c r="K41" s="104">
        <v>32131</v>
      </c>
      <c r="L41" s="104">
        <v>32941</v>
      </c>
      <c r="M41" s="105">
        <v>32924</v>
      </c>
    </row>
    <row r="42" spans="2:13" ht="27.75" customHeight="1">
      <c r="B42" s="1242"/>
      <c r="C42" s="1243"/>
      <c r="D42" s="106"/>
      <c r="E42" s="1248" t="s">
        <v>31</v>
      </c>
      <c r="F42" s="1248"/>
      <c r="G42" s="1248"/>
      <c r="H42" s="1249"/>
      <c r="I42" s="107">
        <v>162</v>
      </c>
      <c r="J42" s="108">
        <v>112</v>
      </c>
      <c r="K42" s="108">
        <v>64</v>
      </c>
      <c r="L42" s="108">
        <v>35</v>
      </c>
      <c r="M42" s="109">
        <v>20</v>
      </c>
    </row>
    <row r="43" spans="2:13" ht="27.75" customHeight="1">
      <c r="B43" s="1242"/>
      <c r="C43" s="1243"/>
      <c r="D43" s="106"/>
      <c r="E43" s="1248" t="s">
        <v>32</v>
      </c>
      <c r="F43" s="1248"/>
      <c r="G43" s="1248"/>
      <c r="H43" s="1249"/>
      <c r="I43" s="107">
        <v>9020</v>
      </c>
      <c r="J43" s="108">
        <v>9180</v>
      </c>
      <c r="K43" s="108">
        <v>8013</v>
      </c>
      <c r="L43" s="108">
        <v>6781</v>
      </c>
      <c r="M43" s="109">
        <v>5669</v>
      </c>
    </row>
    <row r="44" spans="2:13" ht="27.75" customHeight="1">
      <c r="B44" s="1242"/>
      <c r="C44" s="1243"/>
      <c r="D44" s="106"/>
      <c r="E44" s="1248" t="s">
        <v>33</v>
      </c>
      <c r="F44" s="1248"/>
      <c r="G44" s="1248"/>
      <c r="H44" s="1249"/>
      <c r="I44" s="107">
        <v>426</v>
      </c>
      <c r="J44" s="108">
        <v>372</v>
      </c>
      <c r="K44" s="108">
        <v>311</v>
      </c>
      <c r="L44" s="108">
        <v>257</v>
      </c>
      <c r="M44" s="109">
        <v>270</v>
      </c>
    </row>
    <row r="45" spans="2:13" ht="27.75" customHeight="1">
      <c r="B45" s="1242"/>
      <c r="C45" s="1243"/>
      <c r="D45" s="106"/>
      <c r="E45" s="1248" t="s">
        <v>34</v>
      </c>
      <c r="F45" s="1248"/>
      <c r="G45" s="1248"/>
      <c r="H45" s="1249"/>
      <c r="I45" s="107">
        <v>7098</v>
      </c>
      <c r="J45" s="108">
        <v>6863</v>
      </c>
      <c r="K45" s="108">
        <v>6633</v>
      </c>
      <c r="L45" s="108">
        <v>6826</v>
      </c>
      <c r="M45" s="109">
        <v>6862</v>
      </c>
    </row>
    <row r="46" spans="2:13" ht="27.75" customHeight="1">
      <c r="B46" s="1242"/>
      <c r="C46" s="1243"/>
      <c r="D46" s="110"/>
      <c r="E46" s="1248" t="s">
        <v>35</v>
      </c>
      <c r="F46" s="1248"/>
      <c r="G46" s="1248"/>
      <c r="H46" s="1249"/>
      <c r="I46" s="107">
        <v>7</v>
      </c>
      <c r="J46" s="108">
        <v>7</v>
      </c>
      <c r="K46" s="108">
        <v>7</v>
      </c>
      <c r="L46" s="108">
        <v>7</v>
      </c>
      <c r="M46" s="109">
        <v>6</v>
      </c>
    </row>
    <row r="47" spans="2:13" ht="27.75" customHeight="1">
      <c r="B47" s="1242"/>
      <c r="C47" s="1243"/>
      <c r="D47" s="111"/>
      <c r="E47" s="1250" t="s">
        <v>36</v>
      </c>
      <c r="F47" s="1251"/>
      <c r="G47" s="1251"/>
      <c r="H47" s="1252"/>
      <c r="I47" s="107" t="s">
        <v>524</v>
      </c>
      <c r="J47" s="108" t="s">
        <v>524</v>
      </c>
      <c r="K47" s="108" t="s">
        <v>524</v>
      </c>
      <c r="L47" s="108" t="s">
        <v>524</v>
      </c>
      <c r="M47" s="109" t="s">
        <v>524</v>
      </c>
    </row>
    <row r="48" spans="2:13" ht="27.75" customHeight="1">
      <c r="B48" s="1242"/>
      <c r="C48" s="1243"/>
      <c r="D48" s="106"/>
      <c r="E48" s="1248" t="s">
        <v>37</v>
      </c>
      <c r="F48" s="1248"/>
      <c r="G48" s="1248"/>
      <c r="H48" s="1249"/>
      <c r="I48" s="107" t="s">
        <v>524</v>
      </c>
      <c r="J48" s="108" t="s">
        <v>524</v>
      </c>
      <c r="K48" s="108" t="s">
        <v>524</v>
      </c>
      <c r="L48" s="108" t="s">
        <v>524</v>
      </c>
      <c r="M48" s="109" t="s">
        <v>524</v>
      </c>
    </row>
    <row r="49" spans="2:13" ht="27.75" customHeight="1">
      <c r="B49" s="1244"/>
      <c r="C49" s="1245"/>
      <c r="D49" s="106"/>
      <c r="E49" s="1248" t="s">
        <v>38</v>
      </c>
      <c r="F49" s="1248"/>
      <c r="G49" s="1248"/>
      <c r="H49" s="1249"/>
      <c r="I49" s="107" t="s">
        <v>524</v>
      </c>
      <c r="J49" s="108" t="s">
        <v>524</v>
      </c>
      <c r="K49" s="108" t="s">
        <v>524</v>
      </c>
      <c r="L49" s="108" t="s">
        <v>524</v>
      </c>
      <c r="M49" s="109" t="s">
        <v>524</v>
      </c>
    </row>
    <row r="50" spans="2:13" ht="27.75" customHeight="1">
      <c r="B50" s="1253" t="s">
        <v>39</v>
      </c>
      <c r="C50" s="1254"/>
      <c r="D50" s="112"/>
      <c r="E50" s="1248" t="s">
        <v>40</v>
      </c>
      <c r="F50" s="1248"/>
      <c r="G50" s="1248"/>
      <c r="H50" s="1249"/>
      <c r="I50" s="107">
        <v>11167</v>
      </c>
      <c r="J50" s="108">
        <v>10642</v>
      </c>
      <c r="K50" s="108">
        <v>10674</v>
      </c>
      <c r="L50" s="108">
        <v>10716</v>
      </c>
      <c r="M50" s="109">
        <v>10314</v>
      </c>
    </row>
    <row r="51" spans="2:13" ht="27.75" customHeight="1">
      <c r="B51" s="1242"/>
      <c r="C51" s="1243"/>
      <c r="D51" s="106"/>
      <c r="E51" s="1248" t="s">
        <v>41</v>
      </c>
      <c r="F51" s="1248"/>
      <c r="G51" s="1248"/>
      <c r="H51" s="1249"/>
      <c r="I51" s="107">
        <v>4471</v>
      </c>
      <c r="J51" s="108">
        <v>4519</v>
      </c>
      <c r="K51" s="108">
        <v>4446</v>
      </c>
      <c r="L51" s="108">
        <v>4377</v>
      </c>
      <c r="M51" s="109">
        <v>4173</v>
      </c>
    </row>
    <row r="52" spans="2:13" ht="27.75" customHeight="1">
      <c r="B52" s="1244"/>
      <c r="C52" s="1245"/>
      <c r="D52" s="106"/>
      <c r="E52" s="1248" t="s">
        <v>42</v>
      </c>
      <c r="F52" s="1248"/>
      <c r="G52" s="1248"/>
      <c r="H52" s="1249"/>
      <c r="I52" s="107">
        <v>35663</v>
      </c>
      <c r="J52" s="108">
        <v>35330</v>
      </c>
      <c r="K52" s="108">
        <v>34796</v>
      </c>
      <c r="L52" s="108">
        <v>33894</v>
      </c>
      <c r="M52" s="109">
        <v>32869</v>
      </c>
    </row>
    <row r="53" spans="2:13" ht="27.75" customHeight="1" thickBot="1">
      <c r="B53" s="1255" t="s">
        <v>43</v>
      </c>
      <c r="C53" s="1256"/>
      <c r="D53" s="113"/>
      <c r="E53" s="1257" t="s">
        <v>44</v>
      </c>
      <c r="F53" s="1257"/>
      <c r="G53" s="1257"/>
      <c r="H53" s="1258"/>
      <c r="I53" s="114">
        <v>-2597</v>
      </c>
      <c r="J53" s="115">
        <v>-1122</v>
      </c>
      <c r="K53" s="115">
        <v>-2755</v>
      </c>
      <c r="L53" s="115">
        <v>-2139</v>
      </c>
      <c r="M53" s="116">
        <v>-1603</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8E5WpXfgf9cL+LR8N7csedljJX9jI9HZO3I/Vm73i6tk1Pxtc8Q2yIlH1sq2oQsGGrqmDUIAUK0uO4K7KDdcg==" saltValue="JkN6BqCaR6uBZIk8AsO08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567</v>
      </c>
      <c r="G54" s="125" t="s">
        <v>568</v>
      </c>
      <c r="H54" s="126" t="s">
        <v>569</v>
      </c>
    </row>
    <row r="55" spans="2:8" ht="52.5" customHeight="1">
      <c r="B55" s="127"/>
      <c r="C55" s="1267" t="s">
        <v>47</v>
      </c>
      <c r="D55" s="1267"/>
      <c r="E55" s="1268"/>
      <c r="F55" s="128">
        <v>2646</v>
      </c>
      <c r="G55" s="128">
        <v>2745</v>
      </c>
      <c r="H55" s="129">
        <v>2745</v>
      </c>
    </row>
    <row r="56" spans="2:8" ht="52.5" customHeight="1">
      <c r="B56" s="130"/>
      <c r="C56" s="1269" t="s">
        <v>48</v>
      </c>
      <c r="D56" s="1269"/>
      <c r="E56" s="1270"/>
      <c r="F56" s="131">
        <v>501</v>
      </c>
      <c r="G56" s="131">
        <v>463</v>
      </c>
      <c r="H56" s="132">
        <v>364</v>
      </c>
    </row>
    <row r="57" spans="2:8" ht="53.25" customHeight="1">
      <c r="B57" s="130"/>
      <c r="C57" s="1271" t="s">
        <v>49</v>
      </c>
      <c r="D57" s="1271"/>
      <c r="E57" s="1272"/>
      <c r="F57" s="133">
        <v>6949</v>
      </c>
      <c r="G57" s="133">
        <v>6423</v>
      </c>
      <c r="H57" s="134">
        <v>6134</v>
      </c>
    </row>
    <row r="58" spans="2:8" ht="45.75" customHeight="1">
      <c r="B58" s="135"/>
      <c r="C58" s="1259" t="s">
        <v>590</v>
      </c>
      <c r="D58" s="1260"/>
      <c r="E58" s="1261"/>
      <c r="F58" s="136">
        <v>4129</v>
      </c>
      <c r="G58" s="136">
        <v>4056</v>
      </c>
      <c r="H58" s="137">
        <v>3653</v>
      </c>
    </row>
    <row r="59" spans="2:8" ht="45.75" customHeight="1">
      <c r="B59" s="135"/>
      <c r="C59" s="1259" t="s">
        <v>591</v>
      </c>
      <c r="D59" s="1260"/>
      <c r="E59" s="1261"/>
      <c r="F59" s="136">
        <v>2221</v>
      </c>
      <c r="G59" s="136">
        <v>1771</v>
      </c>
      <c r="H59" s="137">
        <v>1863</v>
      </c>
    </row>
    <row r="60" spans="2:8" ht="45.75" customHeight="1">
      <c r="B60" s="135"/>
      <c r="C60" s="1259" t="s">
        <v>592</v>
      </c>
      <c r="D60" s="1260"/>
      <c r="E60" s="1261"/>
      <c r="F60" s="136">
        <v>484</v>
      </c>
      <c r="G60" s="136">
        <v>485</v>
      </c>
      <c r="H60" s="137">
        <v>495</v>
      </c>
    </row>
    <row r="61" spans="2:8" ht="45.75" customHeight="1">
      <c r="B61" s="135"/>
      <c r="C61" s="1259" t="s">
        <v>593</v>
      </c>
      <c r="D61" s="1260"/>
      <c r="E61" s="1261"/>
      <c r="F61" s="136">
        <v>98</v>
      </c>
      <c r="G61" s="136">
        <v>93</v>
      </c>
      <c r="H61" s="137">
        <v>98</v>
      </c>
    </row>
    <row r="62" spans="2:8" ht="45.75" customHeight="1" thickBot="1">
      <c r="B62" s="138"/>
      <c r="C62" s="1262" t="s">
        <v>594</v>
      </c>
      <c r="D62" s="1263"/>
      <c r="E62" s="1264"/>
      <c r="F62" s="139">
        <v>11</v>
      </c>
      <c r="G62" s="139">
        <v>12</v>
      </c>
      <c r="H62" s="140">
        <v>16</v>
      </c>
    </row>
    <row r="63" spans="2:8" ht="52.5" customHeight="1" thickBot="1">
      <c r="B63" s="141"/>
      <c r="C63" s="1265" t="s">
        <v>50</v>
      </c>
      <c r="D63" s="1265"/>
      <c r="E63" s="1266"/>
      <c r="F63" s="142">
        <v>10096</v>
      </c>
      <c r="G63" s="142">
        <v>9631</v>
      </c>
      <c r="H63" s="143">
        <v>9243</v>
      </c>
    </row>
    <row r="64" spans="2:8" ht="15" customHeight="1"/>
  </sheetData>
  <sheetProtection algorithmName="SHA-512" hashValue="WkZEkFJ3MAhyQXQUhXJU5//x77X8yTwJ5PicTf6OiKSHUb30XJ6AjuAqSPhnwKpSjdVIzKSAdPUFhRNsVgRUoQ==" saltValue="1a650ZLxrb7gX631KP33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562</v>
      </c>
      <c r="G2" s="157"/>
      <c r="H2" s="158"/>
    </row>
    <row r="3" spans="1:8">
      <c r="A3" s="154" t="s">
        <v>555</v>
      </c>
      <c r="B3" s="159"/>
      <c r="C3" s="160"/>
      <c r="D3" s="161">
        <v>36100</v>
      </c>
      <c r="E3" s="162"/>
      <c r="F3" s="163">
        <v>63257</v>
      </c>
      <c r="G3" s="164"/>
      <c r="H3" s="165"/>
    </row>
    <row r="4" spans="1:8">
      <c r="A4" s="166"/>
      <c r="B4" s="167"/>
      <c r="C4" s="168"/>
      <c r="D4" s="169">
        <v>26976</v>
      </c>
      <c r="E4" s="170"/>
      <c r="F4" s="171">
        <v>27259</v>
      </c>
      <c r="G4" s="172"/>
      <c r="H4" s="173"/>
    </row>
    <row r="5" spans="1:8">
      <c r="A5" s="154" t="s">
        <v>557</v>
      </c>
      <c r="B5" s="159"/>
      <c r="C5" s="160"/>
      <c r="D5" s="161">
        <v>33300</v>
      </c>
      <c r="E5" s="162"/>
      <c r="F5" s="163">
        <v>52308</v>
      </c>
      <c r="G5" s="164"/>
      <c r="H5" s="165"/>
    </row>
    <row r="6" spans="1:8">
      <c r="A6" s="166"/>
      <c r="B6" s="167"/>
      <c r="C6" s="168"/>
      <c r="D6" s="169">
        <v>27209</v>
      </c>
      <c r="E6" s="170"/>
      <c r="F6" s="171">
        <v>28695</v>
      </c>
      <c r="G6" s="172"/>
      <c r="H6" s="173"/>
    </row>
    <row r="7" spans="1:8">
      <c r="A7" s="154" t="s">
        <v>558</v>
      </c>
      <c r="B7" s="159"/>
      <c r="C7" s="160"/>
      <c r="D7" s="161">
        <v>23895</v>
      </c>
      <c r="E7" s="162"/>
      <c r="F7" s="163">
        <v>46402</v>
      </c>
      <c r="G7" s="164"/>
      <c r="H7" s="165"/>
    </row>
    <row r="8" spans="1:8">
      <c r="A8" s="166"/>
      <c r="B8" s="167"/>
      <c r="C8" s="168"/>
      <c r="D8" s="169">
        <v>8749</v>
      </c>
      <c r="E8" s="170"/>
      <c r="F8" s="171">
        <v>26897</v>
      </c>
      <c r="G8" s="172"/>
      <c r="H8" s="173"/>
    </row>
    <row r="9" spans="1:8">
      <c r="A9" s="154" t="s">
        <v>559</v>
      </c>
      <c r="B9" s="159"/>
      <c r="C9" s="160"/>
      <c r="D9" s="161">
        <v>45844</v>
      </c>
      <c r="E9" s="162"/>
      <c r="F9" s="163">
        <v>66343</v>
      </c>
      <c r="G9" s="164"/>
      <c r="H9" s="165"/>
    </row>
    <row r="10" spans="1:8">
      <c r="A10" s="166"/>
      <c r="B10" s="167"/>
      <c r="C10" s="168"/>
      <c r="D10" s="169">
        <v>33380</v>
      </c>
      <c r="E10" s="170"/>
      <c r="F10" s="171">
        <v>34529</v>
      </c>
      <c r="G10" s="172"/>
      <c r="H10" s="173"/>
    </row>
    <row r="11" spans="1:8">
      <c r="A11" s="154" t="s">
        <v>560</v>
      </c>
      <c r="B11" s="159"/>
      <c r="C11" s="160"/>
      <c r="D11" s="161">
        <v>32573</v>
      </c>
      <c r="E11" s="162"/>
      <c r="F11" s="163">
        <v>56416</v>
      </c>
      <c r="G11" s="164"/>
      <c r="H11" s="165"/>
    </row>
    <row r="12" spans="1:8">
      <c r="A12" s="166"/>
      <c r="B12" s="167"/>
      <c r="C12" s="174"/>
      <c r="D12" s="169">
        <v>23390</v>
      </c>
      <c r="E12" s="170"/>
      <c r="F12" s="171">
        <v>32623</v>
      </c>
      <c r="G12" s="172"/>
      <c r="H12" s="173"/>
    </row>
    <row r="13" spans="1:8">
      <c r="A13" s="154"/>
      <c r="B13" s="159"/>
      <c r="C13" s="175"/>
      <c r="D13" s="176">
        <v>34342</v>
      </c>
      <c r="E13" s="177"/>
      <c r="F13" s="178">
        <v>56945</v>
      </c>
      <c r="G13" s="179"/>
      <c r="H13" s="165"/>
    </row>
    <row r="14" spans="1:8">
      <c r="A14" s="166"/>
      <c r="B14" s="167"/>
      <c r="C14" s="168"/>
      <c r="D14" s="169">
        <v>23941</v>
      </c>
      <c r="E14" s="170"/>
      <c r="F14" s="171">
        <v>30001</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10.27</v>
      </c>
      <c r="C19" s="180">
        <f>ROUND(VALUE(SUBSTITUTE(実質収支比率等に係る経年分析!G$48,"▲","-")),2)</f>
        <v>14.82</v>
      </c>
      <c r="D19" s="180">
        <f>ROUND(VALUE(SUBSTITUTE(実質収支比率等に係る経年分析!H$48,"▲","-")),2)</f>
        <v>13</v>
      </c>
      <c r="E19" s="180">
        <f>ROUND(VALUE(SUBSTITUTE(実質収支比率等に係る経年分析!I$48,"▲","-")),2)</f>
        <v>16.14</v>
      </c>
      <c r="F19" s="180">
        <f>ROUND(VALUE(SUBSTITUTE(実質収支比率等に係る経年分析!J$48,"▲","-")),2)</f>
        <v>18.43</v>
      </c>
    </row>
    <row r="20" spans="1:11">
      <c r="A20" s="180" t="s">
        <v>54</v>
      </c>
      <c r="B20" s="180">
        <f>ROUND(VALUE(SUBSTITUTE(実質収支比率等に係る経年分析!F$47,"▲","-")),2)</f>
        <v>11.72</v>
      </c>
      <c r="C20" s="180">
        <f>ROUND(VALUE(SUBSTITUTE(実質収支比率等に係る経年分析!G$47,"▲","-")),2)</f>
        <v>9.17</v>
      </c>
      <c r="D20" s="180">
        <f>ROUND(VALUE(SUBSTITUTE(実質収支比率等に係る経年分析!H$47,"▲","-")),2)</f>
        <v>10.85</v>
      </c>
      <c r="E20" s="180">
        <f>ROUND(VALUE(SUBSTITUTE(実質収支比率等に係る経年分析!I$47,"▲","-")),2)</f>
        <v>11.28</v>
      </c>
      <c r="F20" s="180">
        <f>ROUND(VALUE(SUBSTITUTE(実質収支比率等に係る経年分析!J$47,"▲","-")),2)</f>
        <v>10.89</v>
      </c>
    </row>
    <row r="21" spans="1:11">
      <c r="A21" s="180" t="s">
        <v>55</v>
      </c>
      <c r="B21" s="180">
        <f>IF(ISNUMBER(VALUE(SUBSTITUTE(実質収支比率等に係る経年分析!F$49,"▲","-"))),ROUND(VALUE(SUBSTITUTE(実質収支比率等に係る経年分析!F$49,"▲","-")),2),NA())</f>
        <v>-2.82</v>
      </c>
      <c r="C21" s="180">
        <f>IF(ISNUMBER(VALUE(SUBSTITUTE(実質収支比率等に係る経年分析!G$49,"▲","-"))),ROUND(VALUE(SUBSTITUTE(実質収支比率等に係る経年分析!G$49,"▲","-")),2),NA())</f>
        <v>2.02</v>
      </c>
      <c r="D21" s="180">
        <f>IF(ISNUMBER(VALUE(SUBSTITUTE(実質収支比率等に係る経年分析!H$49,"▲","-"))),ROUND(VALUE(SUBSTITUTE(実質収支比率等に係る経年分析!H$49,"▲","-")),2),NA())</f>
        <v>1.47</v>
      </c>
      <c r="E21" s="180">
        <f>IF(ISNUMBER(VALUE(SUBSTITUTE(実質収支比率等に係る経年分析!I$49,"▲","-"))),ROUND(VALUE(SUBSTITUTE(実質収支比率等に係る経年分析!I$49,"▲","-")),2),NA())</f>
        <v>3.68</v>
      </c>
      <c r="F21" s="180">
        <f>IF(ISNUMBER(VALUE(SUBSTITUTE(実質収支比率等に係る経年分析!J$49,"▲","-"))),ROUND(VALUE(SUBSTITUTE(実質収支比率等に係る経年分析!J$49,"▲","-")),2),NA())</f>
        <v>2.84</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0.23</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0.17</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0.15</v>
      </c>
    </row>
    <row r="30" spans="1:11">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0.18</v>
      </c>
    </row>
    <row r="31" spans="1:11">
      <c r="A31" s="181" t="str">
        <f>IF(連結実質赤字比率に係る赤字・黒字の構成分析!C$39="",NA(),連結実質赤字比率に係る赤字・黒字の構成分析!C$39)</f>
        <v>加須都市計画事業野中土地区画整理事業特別会計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2.39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1.53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0.76</v>
      </c>
    </row>
    <row r="32" spans="1:11">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1.29</v>
      </c>
    </row>
    <row r="33" spans="1:16">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3.85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3.97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3.37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2.35</v>
      </c>
    </row>
    <row r="34" spans="1:16">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8.7899999999999991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9.86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10.15</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10.15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14.81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16.13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18.61</v>
      </c>
    </row>
    <row r="36" spans="1:16">
      <c r="A36" s="181" t="str">
        <f>IF(連結実質赤字比率に係る赤字・黒字の構成分析!C$34="",NA(),連結実質赤字比率に係る赤字・黒字の構成分析!C$34)</f>
        <v>加須都市計画事業野中土地区画整理事業特別会計（普通会計）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f>IF(ROUND(VALUE(SUBSTITUTE(連結実質赤字比率に係る赤字・黒字の構成分析!G$34,"▲", "-")), 2) &lt; 0, ABS(ROUND(VALUE(SUBSTITUTE(連結実質赤字比率に係る赤字・黒字の構成分析!G$34,"▲", "-")), 2)), NA())</f>
        <v>0.06</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0.1</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0.06</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0.26</v>
      </c>
      <c r="K36" s="181" t="e">
        <f>IF(ROUND(VALUE(SUBSTITUTE(連結実質赤字比率に係る赤字・黒字の構成分析!J$34,"▲", "-")), 2) &gt;= 0, ABS(ROUND(VALUE(SUBSTITUTE(連結実質赤字比率に係る赤字・黒字の構成分析!J$34,"▲", "-")), 2)), NA())</f>
        <v>#N/A</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3488</v>
      </c>
      <c r="E42" s="182"/>
      <c r="F42" s="182"/>
      <c r="G42" s="182">
        <f>'実質公債費比率（分子）の構造'!L$52</f>
        <v>3500</v>
      </c>
      <c r="H42" s="182"/>
      <c r="I42" s="182"/>
      <c r="J42" s="182">
        <f>'実質公債費比率（分子）の構造'!M$52</f>
        <v>3457</v>
      </c>
      <c r="K42" s="182"/>
      <c r="L42" s="182"/>
      <c r="M42" s="182">
        <f>'実質公債費比率（分子）の構造'!N$52</f>
        <v>3396</v>
      </c>
      <c r="N42" s="182"/>
      <c r="O42" s="182"/>
      <c r="P42" s="182">
        <f>'実質公債費比率（分子）の構造'!O$52</f>
        <v>3310</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58</v>
      </c>
      <c r="C44" s="182"/>
      <c r="D44" s="182"/>
      <c r="E44" s="182">
        <f>'実質公債費比率（分子）の構造'!L$50</f>
        <v>53</v>
      </c>
      <c r="F44" s="182"/>
      <c r="G44" s="182"/>
      <c r="H44" s="182">
        <f>'実質公債費比率（分子）の構造'!M$50</f>
        <v>49</v>
      </c>
      <c r="I44" s="182"/>
      <c r="J44" s="182"/>
      <c r="K44" s="182">
        <f>'実質公債費比率（分子）の構造'!N$50</f>
        <v>29</v>
      </c>
      <c r="L44" s="182"/>
      <c r="M44" s="182"/>
      <c r="N44" s="182">
        <f>'実質公債費比率（分子）の構造'!O$50</f>
        <v>15</v>
      </c>
      <c r="O44" s="182"/>
      <c r="P44" s="182"/>
    </row>
    <row r="45" spans="1:16">
      <c r="A45" s="182" t="s">
        <v>65</v>
      </c>
      <c r="B45" s="182">
        <f>'実質公債費比率（分子）の構造'!K$49</f>
        <v>53</v>
      </c>
      <c r="C45" s="182"/>
      <c r="D45" s="182"/>
      <c r="E45" s="182">
        <f>'実質公債費比率（分子）の構造'!L$49</f>
        <v>52</v>
      </c>
      <c r="F45" s="182"/>
      <c r="G45" s="182"/>
      <c r="H45" s="182">
        <f>'実質公債費比率（分子）の構造'!M$49</f>
        <v>49</v>
      </c>
      <c r="I45" s="182"/>
      <c r="J45" s="182"/>
      <c r="K45" s="182">
        <f>'実質公債費比率（分子）の構造'!N$49</f>
        <v>43</v>
      </c>
      <c r="L45" s="182"/>
      <c r="M45" s="182"/>
      <c r="N45" s="182">
        <f>'実質公債費比率（分子）の構造'!O$49</f>
        <v>43</v>
      </c>
      <c r="O45" s="182"/>
      <c r="P45" s="182"/>
    </row>
    <row r="46" spans="1:16">
      <c r="A46" s="182" t="s">
        <v>66</v>
      </c>
      <c r="B46" s="182">
        <f>'実質公債費比率（分子）の構造'!K$48</f>
        <v>1104</v>
      </c>
      <c r="C46" s="182"/>
      <c r="D46" s="182"/>
      <c r="E46" s="182">
        <f>'実質公債費比率（分子）の構造'!L$48</f>
        <v>1128</v>
      </c>
      <c r="F46" s="182"/>
      <c r="G46" s="182"/>
      <c r="H46" s="182">
        <f>'実質公債費比率（分子）の構造'!M$48</f>
        <v>997</v>
      </c>
      <c r="I46" s="182"/>
      <c r="J46" s="182"/>
      <c r="K46" s="182">
        <f>'実質公債費比率（分子）の構造'!N$48</f>
        <v>996</v>
      </c>
      <c r="L46" s="182"/>
      <c r="M46" s="182"/>
      <c r="N46" s="182">
        <f>'実質公債費比率（分子）の構造'!O$48</f>
        <v>975</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3554</v>
      </c>
      <c r="C49" s="182"/>
      <c r="D49" s="182"/>
      <c r="E49" s="182">
        <f>'実質公債費比率（分子）の構造'!L$45</f>
        <v>3442</v>
      </c>
      <c r="F49" s="182"/>
      <c r="G49" s="182"/>
      <c r="H49" s="182">
        <f>'実質公債費比率（分子）の構造'!M$45</f>
        <v>3440</v>
      </c>
      <c r="I49" s="182"/>
      <c r="J49" s="182"/>
      <c r="K49" s="182">
        <f>'実質公債費比率（分子）の構造'!N$45</f>
        <v>3205</v>
      </c>
      <c r="L49" s="182"/>
      <c r="M49" s="182"/>
      <c r="N49" s="182">
        <f>'実質公債費比率（分子）の構造'!O$45</f>
        <v>3210</v>
      </c>
      <c r="O49" s="182"/>
      <c r="P49" s="182"/>
    </row>
    <row r="50" spans="1:16">
      <c r="A50" s="182" t="s">
        <v>70</v>
      </c>
      <c r="B50" s="182" t="e">
        <f>NA()</f>
        <v>#N/A</v>
      </c>
      <c r="C50" s="182">
        <f>IF(ISNUMBER('実質公債費比率（分子）の構造'!K$53),'実質公債費比率（分子）の構造'!K$53,NA())</f>
        <v>1281</v>
      </c>
      <c r="D50" s="182" t="e">
        <f>NA()</f>
        <v>#N/A</v>
      </c>
      <c r="E50" s="182" t="e">
        <f>NA()</f>
        <v>#N/A</v>
      </c>
      <c r="F50" s="182">
        <f>IF(ISNUMBER('実質公債費比率（分子）の構造'!L$53),'実質公債費比率（分子）の構造'!L$53,NA())</f>
        <v>1175</v>
      </c>
      <c r="G50" s="182" t="e">
        <f>NA()</f>
        <v>#N/A</v>
      </c>
      <c r="H50" s="182" t="e">
        <f>NA()</f>
        <v>#N/A</v>
      </c>
      <c r="I50" s="182">
        <f>IF(ISNUMBER('実質公債費比率（分子）の構造'!M$53),'実質公債費比率（分子）の構造'!M$53,NA())</f>
        <v>1078</v>
      </c>
      <c r="J50" s="182" t="e">
        <f>NA()</f>
        <v>#N/A</v>
      </c>
      <c r="K50" s="182" t="e">
        <f>NA()</f>
        <v>#N/A</v>
      </c>
      <c r="L50" s="182">
        <f>IF(ISNUMBER('実質公債費比率（分子）の構造'!N$53),'実質公債費比率（分子）の構造'!N$53,NA())</f>
        <v>877</v>
      </c>
      <c r="M50" s="182" t="e">
        <f>NA()</f>
        <v>#N/A</v>
      </c>
      <c r="N50" s="182" t="e">
        <f>NA()</f>
        <v>#N/A</v>
      </c>
      <c r="O50" s="182">
        <f>IF(ISNUMBER('実質公債費比率（分子）の構造'!O$53),'実質公債費比率（分子）の構造'!O$53,NA())</f>
        <v>933</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35663</v>
      </c>
      <c r="E56" s="181"/>
      <c r="F56" s="181"/>
      <c r="G56" s="181">
        <f>'将来負担比率（分子）の構造'!J$52</f>
        <v>35330</v>
      </c>
      <c r="H56" s="181"/>
      <c r="I56" s="181"/>
      <c r="J56" s="181">
        <f>'将来負担比率（分子）の構造'!K$52</f>
        <v>34796</v>
      </c>
      <c r="K56" s="181"/>
      <c r="L56" s="181"/>
      <c r="M56" s="181">
        <f>'将来負担比率（分子）の構造'!L$52</f>
        <v>33894</v>
      </c>
      <c r="N56" s="181"/>
      <c r="O56" s="181"/>
      <c r="P56" s="181">
        <f>'将来負担比率（分子）の構造'!M$52</f>
        <v>32869</v>
      </c>
    </row>
    <row r="57" spans="1:16">
      <c r="A57" s="181" t="s">
        <v>41</v>
      </c>
      <c r="B57" s="181"/>
      <c r="C57" s="181"/>
      <c r="D57" s="181">
        <f>'将来負担比率（分子）の構造'!I$51</f>
        <v>4471</v>
      </c>
      <c r="E57" s="181"/>
      <c r="F57" s="181"/>
      <c r="G57" s="181">
        <f>'将来負担比率（分子）の構造'!J$51</f>
        <v>4519</v>
      </c>
      <c r="H57" s="181"/>
      <c r="I57" s="181"/>
      <c r="J57" s="181">
        <f>'将来負担比率（分子）の構造'!K$51</f>
        <v>4446</v>
      </c>
      <c r="K57" s="181"/>
      <c r="L57" s="181"/>
      <c r="M57" s="181">
        <f>'将来負担比率（分子）の構造'!L$51</f>
        <v>4377</v>
      </c>
      <c r="N57" s="181"/>
      <c r="O57" s="181"/>
      <c r="P57" s="181">
        <f>'将来負担比率（分子）の構造'!M$51</f>
        <v>4173</v>
      </c>
    </row>
    <row r="58" spans="1:16">
      <c r="A58" s="181" t="s">
        <v>40</v>
      </c>
      <c r="B58" s="181"/>
      <c r="C58" s="181"/>
      <c r="D58" s="181">
        <f>'将来負担比率（分子）の構造'!I$50</f>
        <v>11167</v>
      </c>
      <c r="E58" s="181"/>
      <c r="F58" s="181"/>
      <c r="G58" s="181">
        <f>'将来負担比率（分子）の構造'!J$50</f>
        <v>10642</v>
      </c>
      <c r="H58" s="181"/>
      <c r="I58" s="181"/>
      <c r="J58" s="181">
        <f>'将来負担比率（分子）の構造'!K$50</f>
        <v>10674</v>
      </c>
      <c r="K58" s="181"/>
      <c r="L58" s="181"/>
      <c r="M58" s="181">
        <f>'将来負担比率（分子）の構造'!L$50</f>
        <v>10716</v>
      </c>
      <c r="N58" s="181"/>
      <c r="O58" s="181"/>
      <c r="P58" s="181">
        <f>'将来負担比率（分子）の構造'!M$50</f>
        <v>10314</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f>'将来負担比率（分子）の構造'!I$46</f>
        <v>7</v>
      </c>
      <c r="C61" s="181"/>
      <c r="D61" s="181"/>
      <c r="E61" s="181">
        <f>'将来負担比率（分子）の構造'!J$46</f>
        <v>7</v>
      </c>
      <c r="F61" s="181"/>
      <c r="G61" s="181"/>
      <c r="H61" s="181">
        <f>'将来負担比率（分子）の構造'!K$46</f>
        <v>7</v>
      </c>
      <c r="I61" s="181"/>
      <c r="J61" s="181"/>
      <c r="K61" s="181">
        <f>'将来負担比率（分子）の構造'!L$46</f>
        <v>7</v>
      </c>
      <c r="L61" s="181"/>
      <c r="M61" s="181"/>
      <c r="N61" s="181">
        <f>'将来負担比率（分子）の構造'!M$46</f>
        <v>6</v>
      </c>
      <c r="O61" s="181"/>
      <c r="P61" s="181"/>
    </row>
    <row r="62" spans="1:16">
      <c r="A62" s="181" t="s">
        <v>34</v>
      </c>
      <c r="B62" s="181">
        <f>'将来負担比率（分子）の構造'!I$45</f>
        <v>7098</v>
      </c>
      <c r="C62" s="181"/>
      <c r="D62" s="181"/>
      <c r="E62" s="181">
        <f>'将来負担比率（分子）の構造'!J$45</f>
        <v>6863</v>
      </c>
      <c r="F62" s="181"/>
      <c r="G62" s="181"/>
      <c r="H62" s="181">
        <f>'将来負担比率（分子）の構造'!K$45</f>
        <v>6633</v>
      </c>
      <c r="I62" s="181"/>
      <c r="J62" s="181"/>
      <c r="K62" s="181">
        <f>'将来負担比率（分子）の構造'!L$45</f>
        <v>6826</v>
      </c>
      <c r="L62" s="181"/>
      <c r="M62" s="181"/>
      <c r="N62" s="181">
        <f>'将来負担比率（分子）の構造'!M$45</f>
        <v>6862</v>
      </c>
      <c r="O62" s="181"/>
      <c r="P62" s="181"/>
    </row>
    <row r="63" spans="1:16">
      <c r="A63" s="181" t="s">
        <v>33</v>
      </c>
      <c r="B63" s="181">
        <f>'将来負担比率（分子）の構造'!I$44</f>
        <v>426</v>
      </c>
      <c r="C63" s="181"/>
      <c r="D63" s="181"/>
      <c r="E63" s="181">
        <f>'将来負担比率（分子）の構造'!J$44</f>
        <v>372</v>
      </c>
      <c r="F63" s="181"/>
      <c r="G63" s="181"/>
      <c r="H63" s="181">
        <f>'将来負担比率（分子）の構造'!K$44</f>
        <v>311</v>
      </c>
      <c r="I63" s="181"/>
      <c r="J63" s="181"/>
      <c r="K63" s="181">
        <f>'将来負担比率（分子）の構造'!L$44</f>
        <v>257</v>
      </c>
      <c r="L63" s="181"/>
      <c r="M63" s="181"/>
      <c r="N63" s="181">
        <f>'将来負担比率（分子）の構造'!M$44</f>
        <v>270</v>
      </c>
      <c r="O63" s="181"/>
      <c r="P63" s="181"/>
    </row>
    <row r="64" spans="1:16">
      <c r="A64" s="181" t="s">
        <v>32</v>
      </c>
      <c r="B64" s="181">
        <f>'将来負担比率（分子）の構造'!I$43</f>
        <v>9020</v>
      </c>
      <c r="C64" s="181"/>
      <c r="D64" s="181"/>
      <c r="E64" s="181">
        <f>'将来負担比率（分子）の構造'!J$43</f>
        <v>9180</v>
      </c>
      <c r="F64" s="181"/>
      <c r="G64" s="181"/>
      <c r="H64" s="181">
        <f>'将来負担比率（分子）の構造'!K$43</f>
        <v>8013</v>
      </c>
      <c r="I64" s="181"/>
      <c r="J64" s="181"/>
      <c r="K64" s="181">
        <f>'将来負担比率（分子）の構造'!L$43</f>
        <v>6781</v>
      </c>
      <c r="L64" s="181"/>
      <c r="M64" s="181"/>
      <c r="N64" s="181">
        <f>'将来負担比率（分子）の構造'!M$43</f>
        <v>5669</v>
      </c>
      <c r="O64" s="181"/>
      <c r="P64" s="181"/>
    </row>
    <row r="65" spans="1:16">
      <c r="A65" s="181" t="s">
        <v>31</v>
      </c>
      <c r="B65" s="181">
        <f>'将来負担比率（分子）の構造'!I$42</f>
        <v>162</v>
      </c>
      <c r="C65" s="181"/>
      <c r="D65" s="181"/>
      <c r="E65" s="181">
        <f>'将来負担比率（分子）の構造'!J$42</f>
        <v>112</v>
      </c>
      <c r="F65" s="181"/>
      <c r="G65" s="181"/>
      <c r="H65" s="181">
        <f>'将来負担比率（分子）の構造'!K$42</f>
        <v>64</v>
      </c>
      <c r="I65" s="181"/>
      <c r="J65" s="181"/>
      <c r="K65" s="181">
        <f>'将来負担比率（分子）の構造'!L$42</f>
        <v>35</v>
      </c>
      <c r="L65" s="181"/>
      <c r="M65" s="181"/>
      <c r="N65" s="181">
        <f>'将来負担比率（分子）の構造'!M$42</f>
        <v>20</v>
      </c>
      <c r="O65" s="181"/>
      <c r="P65" s="181"/>
    </row>
    <row r="66" spans="1:16">
      <c r="A66" s="181" t="s">
        <v>30</v>
      </c>
      <c r="B66" s="181">
        <f>'将来負担比率（分子）の構造'!I$41</f>
        <v>31991</v>
      </c>
      <c r="C66" s="181"/>
      <c r="D66" s="181"/>
      <c r="E66" s="181">
        <f>'将来負担比率（分子）の構造'!J$41</f>
        <v>32836</v>
      </c>
      <c r="F66" s="181"/>
      <c r="G66" s="181"/>
      <c r="H66" s="181">
        <f>'将来負担比率（分子）の構造'!K$41</f>
        <v>32131</v>
      </c>
      <c r="I66" s="181"/>
      <c r="J66" s="181"/>
      <c r="K66" s="181">
        <f>'将来負担比率（分子）の構造'!L$41</f>
        <v>32941</v>
      </c>
      <c r="L66" s="181"/>
      <c r="M66" s="181"/>
      <c r="N66" s="181">
        <f>'将来負担比率（分子）の構造'!M$41</f>
        <v>32924</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2646</v>
      </c>
      <c r="C72" s="185">
        <f>基金残高に係る経年分析!G55</f>
        <v>2745</v>
      </c>
      <c r="D72" s="185">
        <f>基金残高に係る経年分析!H55</f>
        <v>2745</v>
      </c>
    </row>
    <row r="73" spans="1:16">
      <c r="A73" s="184" t="s">
        <v>77</v>
      </c>
      <c r="B73" s="185">
        <f>基金残高に係る経年分析!F56</f>
        <v>501</v>
      </c>
      <c r="C73" s="185">
        <f>基金残高に係る経年分析!G56</f>
        <v>463</v>
      </c>
      <c r="D73" s="185">
        <f>基金残高に係る経年分析!H56</f>
        <v>364</v>
      </c>
    </row>
    <row r="74" spans="1:16">
      <c r="A74" s="184" t="s">
        <v>78</v>
      </c>
      <c r="B74" s="185">
        <f>基金残高に係る経年分析!F57</f>
        <v>6949</v>
      </c>
      <c r="C74" s="185">
        <f>基金残高に係る経年分析!G57</f>
        <v>6423</v>
      </c>
      <c r="D74" s="185">
        <f>基金残高に係る経年分析!H57</f>
        <v>6134</v>
      </c>
    </row>
  </sheetData>
  <sheetProtection algorithmName="SHA-512" hashValue="W29toVS5MjFw0zBcvGTLhv9Zsz6BNKqwPK6vAFZZhWGVAgf/KVWd1DcBv4GKWb7ckXbGAhc8KYmf49bjWh4biQ==" saltValue="tS9vFTkOoHHRhwyr6mW1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225</v>
      </c>
      <c r="C5" s="634"/>
      <c r="D5" s="634"/>
      <c r="E5" s="634"/>
      <c r="F5" s="634"/>
      <c r="G5" s="634"/>
      <c r="H5" s="634"/>
      <c r="I5" s="634"/>
      <c r="J5" s="634"/>
      <c r="K5" s="634"/>
      <c r="L5" s="634"/>
      <c r="M5" s="634"/>
      <c r="N5" s="634"/>
      <c r="O5" s="634"/>
      <c r="P5" s="634"/>
      <c r="Q5" s="635"/>
      <c r="R5" s="636">
        <v>15873570</v>
      </c>
      <c r="S5" s="637"/>
      <c r="T5" s="637"/>
      <c r="U5" s="637"/>
      <c r="V5" s="637"/>
      <c r="W5" s="637"/>
      <c r="X5" s="637"/>
      <c r="Y5" s="638"/>
      <c r="Z5" s="639">
        <v>27.4</v>
      </c>
      <c r="AA5" s="639"/>
      <c r="AB5" s="639"/>
      <c r="AC5" s="639"/>
      <c r="AD5" s="640">
        <v>15342762</v>
      </c>
      <c r="AE5" s="640"/>
      <c r="AF5" s="640"/>
      <c r="AG5" s="640"/>
      <c r="AH5" s="640"/>
      <c r="AI5" s="640"/>
      <c r="AJ5" s="640"/>
      <c r="AK5" s="640"/>
      <c r="AL5" s="641">
        <v>64.5</v>
      </c>
      <c r="AM5" s="642"/>
      <c r="AN5" s="642"/>
      <c r="AO5" s="643"/>
      <c r="AP5" s="633" t="s">
        <v>226</v>
      </c>
      <c r="AQ5" s="634"/>
      <c r="AR5" s="634"/>
      <c r="AS5" s="634"/>
      <c r="AT5" s="634"/>
      <c r="AU5" s="634"/>
      <c r="AV5" s="634"/>
      <c r="AW5" s="634"/>
      <c r="AX5" s="634"/>
      <c r="AY5" s="634"/>
      <c r="AZ5" s="634"/>
      <c r="BA5" s="634"/>
      <c r="BB5" s="634"/>
      <c r="BC5" s="634"/>
      <c r="BD5" s="634"/>
      <c r="BE5" s="634"/>
      <c r="BF5" s="635"/>
      <c r="BG5" s="647">
        <v>15342762</v>
      </c>
      <c r="BH5" s="648"/>
      <c r="BI5" s="648"/>
      <c r="BJ5" s="648"/>
      <c r="BK5" s="648"/>
      <c r="BL5" s="648"/>
      <c r="BM5" s="648"/>
      <c r="BN5" s="649"/>
      <c r="BO5" s="650">
        <v>96.7</v>
      </c>
      <c r="BP5" s="650"/>
      <c r="BQ5" s="650"/>
      <c r="BR5" s="650"/>
      <c r="BS5" s="651" t="s">
        <v>227</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228</v>
      </c>
      <c r="CS5" s="630"/>
      <c r="CT5" s="630"/>
      <c r="CU5" s="630"/>
      <c r="CV5" s="630"/>
      <c r="CW5" s="630"/>
      <c r="CX5" s="630"/>
      <c r="CY5" s="631"/>
      <c r="CZ5" s="629" t="s">
        <v>219</v>
      </c>
      <c r="DA5" s="630"/>
      <c r="DB5" s="630"/>
      <c r="DC5" s="631"/>
      <c r="DD5" s="629" t="s">
        <v>229</v>
      </c>
      <c r="DE5" s="630"/>
      <c r="DF5" s="630"/>
      <c r="DG5" s="630"/>
      <c r="DH5" s="630"/>
      <c r="DI5" s="630"/>
      <c r="DJ5" s="630"/>
      <c r="DK5" s="630"/>
      <c r="DL5" s="630"/>
      <c r="DM5" s="630"/>
      <c r="DN5" s="630"/>
      <c r="DO5" s="630"/>
      <c r="DP5" s="631"/>
      <c r="DQ5" s="629" t="s">
        <v>230</v>
      </c>
      <c r="DR5" s="630"/>
      <c r="DS5" s="630"/>
      <c r="DT5" s="630"/>
      <c r="DU5" s="630"/>
      <c r="DV5" s="630"/>
      <c r="DW5" s="630"/>
      <c r="DX5" s="630"/>
      <c r="DY5" s="630"/>
      <c r="DZ5" s="630"/>
      <c r="EA5" s="630"/>
      <c r="EB5" s="630"/>
      <c r="EC5" s="631"/>
    </row>
    <row r="6" spans="2:143" ht="11.25" customHeight="1">
      <c r="B6" s="644" t="s">
        <v>231</v>
      </c>
      <c r="C6" s="645"/>
      <c r="D6" s="645"/>
      <c r="E6" s="645"/>
      <c r="F6" s="645"/>
      <c r="G6" s="645"/>
      <c r="H6" s="645"/>
      <c r="I6" s="645"/>
      <c r="J6" s="645"/>
      <c r="K6" s="645"/>
      <c r="L6" s="645"/>
      <c r="M6" s="645"/>
      <c r="N6" s="645"/>
      <c r="O6" s="645"/>
      <c r="P6" s="645"/>
      <c r="Q6" s="646"/>
      <c r="R6" s="647">
        <v>520534</v>
      </c>
      <c r="S6" s="648"/>
      <c r="T6" s="648"/>
      <c r="U6" s="648"/>
      <c r="V6" s="648"/>
      <c r="W6" s="648"/>
      <c r="X6" s="648"/>
      <c r="Y6" s="649"/>
      <c r="Z6" s="650">
        <v>0.9</v>
      </c>
      <c r="AA6" s="650"/>
      <c r="AB6" s="650"/>
      <c r="AC6" s="650"/>
      <c r="AD6" s="651">
        <v>520534</v>
      </c>
      <c r="AE6" s="651"/>
      <c r="AF6" s="651"/>
      <c r="AG6" s="651"/>
      <c r="AH6" s="651"/>
      <c r="AI6" s="651"/>
      <c r="AJ6" s="651"/>
      <c r="AK6" s="651"/>
      <c r="AL6" s="652">
        <v>2.2000000000000002</v>
      </c>
      <c r="AM6" s="653"/>
      <c r="AN6" s="653"/>
      <c r="AO6" s="654"/>
      <c r="AP6" s="644" t="s">
        <v>232</v>
      </c>
      <c r="AQ6" s="645"/>
      <c r="AR6" s="645"/>
      <c r="AS6" s="645"/>
      <c r="AT6" s="645"/>
      <c r="AU6" s="645"/>
      <c r="AV6" s="645"/>
      <c r="AW6" s="645"/>
      <c r="AX6" s="645"/>
      <c r="AY6" s="645"/>
      <c r="AZ6" s="645"/>
      <c r="BA6" s="645"/>
      <c r="BB6" s="645"/>
      <c r="BC6" s="645"/>
      <c r="BD6" s="645"/>
      <c r="BE6" s="645"/>
      <c r="BF6" s="646"/>
      <c r="BG6" s="647">
        <v>15342762</v>
      </c>
      <c r="BH6" s="648"/>
      <c r="BI6" s="648"/>
      <c r="BJ6" s="648"/>
      <c r="BK6" s="648"/>
      <c r="BL6" s="648"/>
      <c r="BM6" s="648"/>
      <c r="BN6" s="649"/>
      <c r="BO6" s="650">
        <v>96.7</v>
      </c>
      <c r="BP6" s="650"/>
      <c r="BQ6" s="650"/>
      <c r="BR6" s="650"/>
      <c r="BS6" s="651" t="s">
        <v>227</v>
      </c>
      <c r="BT6" s="651"/>
      <c r="BU6" s="651"/>
      <c r="BV6" s="651"/>
      <c r="BW6" s="651"/>
      <c r="BX6" s="651"/>
      <c r="BY6" s="651"/>
      <c r="BZ6" s="651"/>
      <c r="CA6" s="651"/>
      <c r="CB6" s="655"/>
      <c r="CD6" s="658" t="s">
        <v>233</v>
      </c>
      <c r="CE6" s="659"/>
      <c r="CF6" s="659"/>
      <c r="CG6" s="659"/>
      <c r="CH6" s="659"/>
      <c r="CI6" s="659"/>
      <c r="CJ6" s="659"/>
      <c r="CK6" s="659"/>
      <c r="CL6" s="659"/>
      <c r="CM6" s="659"/>
      <c r="CN6" s="659"/>
      <c r="CO6" s="659"/>
      <c r="CP6" s="659"/>
      <c r="CQ6" s="660"/>
      <c r="CR6" s="647">
        <v>310375</v>
      </c>
      <c r="CS6" s="648"/>
      <c r="CT6" s="648"/>
      <c r="CU6" s="648"/>
      <c r="CV6" s="648"/>
      <c r="CW6" s="648"/>
      <c r="CX6" s="648"/>
      <c r="CY6" s="649"/>
      <c r="CZ6" s="641">
        <v>0.6</v>
      </c>
      <c r="DA6" s="642"/>
      <c r="DB6" s="642"/>
      <c r="DC6" s="661"/>
      <c r="DD6" s="656" t="s">
        <v>227</v>
      </c>
      <c r="DE6" s="648"/>
      <c r="DF6" s="648"/>
      <c r="DG6" s="648"/>
      <c r="DH6" s="648"/>
      <c r="DI6" s="648"/>
      <c r="DJ6" s="648"/>
      <c r="DK6" s="648"/>
      <c r="DL6" s="648"/>
      <c r="DM6" s="648"/>
      <c r="DN6" s="648"/>
      <c r="DO6" s="648"/>
      <c r="DP6" s="649"/>
      <c r="DQ6" s="656">
        <v>310375</v>
      </c>
      <c r="DR6" s="648"/>
      <c r="DS6" s="648"/>
      <c r="DT6" s="648"/>
      <c r="DU6" s="648"/>
      <c r="DV6" s="648"/>
      <c r="DW6" s="648"/>
      <c r="DX6" s="648"/>
      <c r="DY6" s="648"/>
      <c r="DZ6" s="648"/>
      <c r="EA6" s="648"/>
      <c r="EB6" s="648"/>
      <c r="EC6" s="657"/>
    </row>
    <row r="7" spans="2:143" ht="11.25" customHeight="1">
      <c r="B7" s="644" t="s">
        <v>234</v>
      </c>
      <c r="C7" s="645"/>
      <c r="D7" s="645"/>
      <c r="E7" s="645"/>
      <c r="F7" s="645"/>
      <c r="G7" s="645"/>
      <c r="H7" s="645"/>
      <c r="I7" s="645"/>
      <c r="J7" s="645"/>
      <c r="K7" s="645"/>
      <c r="L7" s="645"/>
      <c r="M7" s="645"/>
      <c r="N7" s="645"/>
      <c r="O7" s="645"/>
      <c r="P7" s="645"/>
      <c r="Q7" s="646"/>
      <c r="R7" s="647">
        <v>10572</v>
      </c>
      <c r="S7" s="648"/>
      <c r="T7" s="648"/>
      <c r="U7" s="648"/>
      <c r="V7" s="648"/>
      <c r="W7" s="648"/>
      <c r="X7" s="648"/>
      <c r="Y7" s="649"/>
      <c r="Z7" s="650">
        <v>0</v>
      </c>
      <c r="AA7" s="650"/>
      <c r="AB7" s="650"/>
      <c r="AC7" s="650"/>
      <c r="AD7" s="651">
        <v>10572</v>
      </c>
      <c r="AE7" s="651"/>
      <c r="AF7" s="651"/>
      <c r="AG7" s="651"/>
      <c r="AH7" s="651"/>
      <c r="AI7" s="651"/>
      <c r="AJ7" s="651"/>
      <c r="AK7" s="651"/>
      <c r="AL7" s="652">
        <v>0</v>
      </c>
      <c r="AM7" s="653"/>
      <c r="AN7" s="653"/>
      <c r="AO7" s="654"/>
      <c r="AP7" s="644" t="s">
        <v>235</v>
      </c>
      <c r="AQ7" s="645"/>
      <c r="AR7" s="645"/>
      <c r="AS7" s="645"/>
      <c r="AT7" s="645"/>
      <c r="AU7" s="645"/>
      <c r="AV7" s="645"/>
      <c r="AW7" s="645"/>
      <c r="AX7" s="645"/>
      <c r="AY7" s="645"/>
      <c r="AZ7" s="645"/>
      <c r="BA7" s="645"/>
      <c r="BB7" s="645"/>
      <c r="BC7" s="645"/>
      <c r="BD7" s="645"/>
      <c r="BE7" s="645"/>
      <c r="BF7" s="646"/>
      <c r="BG7" s="647">
        <v>6547575</v>
      </c>
      <c r="BH7" s="648"/>
      <c r="BI7" s="648"/>
      <c r="BJ7" s="648"/>
      <c r="BK7" s="648"/>
      <c r="BL7" s="648"/>
      <c r="BM7" s="648"/>
      <c r="BN7" s="649"/>
      <c r="BO7" s="650">
        <v>41.2</v>
      </c>
      <c r="BP7" s="650"/>
      <c r="BQ7" s="650"/>
      <c r="BR7" s="650"/>
      <c r="BS7" s="651" t="s">
        <v>126</v>
      </c>
      <c r="BT7" s="651"/>
      <c r="BU7" s="651"/>
      <c r="BV7" s="651"/>
      <c r="BW7" s="651"/>
      <c r="BX7" s="651"/>
      <c r="BY7" s="651"/>
      <c r="BZ7" s="651"/>
      <c r="CA7" s="651"/>
      <c r="CB7" s="655"/>
      <c r="CD7" s="662" t="s">
        <v>236</v>
      </c>
      <c r="CE7" s="663"/>
      <c r="CF7" s="663"/>
      <c r="CG7" s="663"/>
      <c r="CH7" s="663"/>
      <c r="CI7" s="663"/>
      <c r="CJ7" s="663"/>
      <c r="CK7" s="663"/>
      <c r="CL7" s="663"/>
      <c r="CM7" s="663"/>
      <c r="CN7" s="663"/>
      <c r="CO7" s="663"/>
      <c r="CP7" s="663"/>
      <c r="CQ7" s="664"/>
      <c r="CR7" s="647">
        <v>15645494</v>
      </c>
      <c r="CS7" s="648"/>
      <c r="CT7" s="648"/>
      <c r="CU7" s="648"/>
      <c r="CV7" s="648"/>
      <c r="CW7" s="648"/>
      <c r="CX7" s="648"/>
      <c r="CY7" s="649"/>
      <c r="CZ7" s="650">
        <v>29.9</v>
      </c>
      <c r="DA7" s="650"/>
      <c r="DB7" s="650"/>
      <c r="DC7" s="650"/>
      <c r="DD7" s="656">
        <v>34607</v>
      </c>
      <c r="DE7" s="648"/>
      <c r="DF7" s="648"/>
      <c r="DG7" s="648"/>
      <c r="DH7" s="648"/>
      <c r="DI7" s="648"/>
      <c r="DJ7" s="648"/>
      <c r="DK7" s="648"/>
      <c r="DL7" s="648"/>
      <c r="DM7" s="648"/>
      <c r="DN7" s="648"/>
      <c r="DO7" s="648"/>
      <c r="DP7" s="649"/>
      <c r="DQ7" s="656">
        <v>3810600</v>
      </c>
      <c r="DR7" s="648"/>
      <c r="DS7" s="648"/>
      <c r="DT7" s="648"/>
      <c r="DU7" s="648"/>
      <c r="DV7" s="648"/>
      <c r="DW7" s="648"/>
      <c r="DX7" s="648"/>
      <c r="DY7" s="648"/>
      <c r="DZ7" s="648"/>
      <c r="EA7" s="648"/>
      <c r="EB7" s="648"/>
      <c r="EC7" s="657"/>
    </row>
    <row r="8" spans="2:143" ht="11.25" customHeight="1">
      <c r="B8" s="644" t="s">
        <v>237</v>
      </c>
      <c r="C8" s="645"/>
      <c r="D8" s="645"/>
      <c r="E8" s="645"/>
      <c r="F8" s="645"/>
      <c r="G8" s="645"/>
      <c r="H8" s="645"/>
      <c r="I8" s="645"/>
      <c r="J8" s="645"/>
      <c r="K8" s="645"/>
      <c r="L8" s="645"/>
      <c r="M8" s="645"/>
      <c r="N8" s="645"/>
      <c r="O8" s="645"/>
      <c r="P8" s="645"/>
      <c r="Q8" s="646"/>
      <c r="R8" s="647">
        <v>55896</v>
      </c>
      <c r="S8" s="648"/>
      <c r="T8" s="648"/>
      <c r="U8" s="648"/>
      <c r="V8" s="648"/>
      <c r="W8" s="648"/>
      <c r="X8" s="648"/>
      <c r="Y8" s="649"/>
      <c r="Z8" s="650">
        <v>0.1</v>
      </c>
      <c r="AA8" s="650"/>
      <c r="AB8" s="650"/>
      <c r="AC8" s="650"/>
      <c r="AD8" s="651">
        <v>55896</v>
      </c>
      <c r="AE8" s="651"/>
      <c r="AF8" s="651"/>
      <c r="AG8" s="651"/>
      <c r="AH8" s="651"/>
      <c r="AI8" s="651"/>
      <c r="AJ8" s="651"/>
      <c r="AK8" s="651"/>
      <c r="AL8" s="652">
        <v>0.2</v>
      </c>
      <c r="AM8" s="653"/>
      <c r="AN8" s="653"/>
      <c r="AO8" s="654"/>
      <c r="AP8" s="644" t="s">
        <v>238</v>
      </c>
      <c r="AQ8" s="645"/>
      <c r="AR8" s="645"/>
      <c r="AS8" s="645"/>
      <c r="AT8" s="645"/>
      <c r="AU8" s="645"/>
      <c r="AV8" s="645"/>
      <c r="AW8" s="645"/>
      <c r="AX8" s="645"/>
      <c r="AY8" s="645"/>
      <c r="AZ8" s="645"/>
      <c r="BA8" s="645"/>
      <c r="BB8" s="645"/>
      <c r="BC8" s="645"/>
      <c r="BD8" s="645"/>
      <c r="BE8" s="645"/>
      <c r="BF8" s="646"/>
      <c r="BG8" s="647">
        <v>206199</v>
      </c>
      <c r="BH8" s="648"/>
      <c r="BI8" s="648"/>
      <c r="BJ8" s="648"/>
      <c r="BK8" s="648"/>
      <c r="BL8" s="648"/>
      <c r="BM8" s="648"/>
      <c r="BN8" s="649"/>
      <c r="BO8" s="650">
        <v>1.3</v>
      </c>
      <c r="BP8" s="650"/>
      <c r="BQ8" s="650"/>
      <c r="BR8" s="650"/>
      <c r="BS8" s="656" t="s">
        <v>126</v>
      </c>
      <c r="BT8" s="648"/>
      <c r="BU8" s="648"/>
      <c r="BV8" s="648"/>
      <c r="BW8" s="648"/>
      <c r="BX8" s="648"/>
      <c r="BY8" s="648"/>
      <c r="BZ8" s="648"/>
      <c r="CA8" s="648"/>
      <c r="CB8" s="657"/>
      <c r="CD8" s="662" t="s">
        <v>239</v>
      </c>
      <c r="CE8" s="663"/>
      <c r="CF8" s="663"/>
      <c r="CG8" s="663"/>
      <c r="CH8" s="663"/>
      <c r="CI8" s="663"/>
      <c r="CJ8" s="663"/>
      <c r="CK8" s="663"/>
      <c r="CL8" s="663"/>
      <c r="CM8" s="663"/>
      <c r="CN8" s="663"/>
      <c r="CO8" s="663"/>
      <c r="CP8" s="663"/>
      <c r="CQ8" s="664"/>
      <c r="CR8" s="647">
        <v>16342751</v>
      </c>
      <c r="CS8" s="648"/>
      <c r="CT8" s="648"/>
      <c r="CU8" s="648"/>
      <c r="CV8" s="648"/>
      <c r="CW8" s="648"/>
      <c r="CX8" s="648"/>
      <c r="CY8" s="649"/>
      <c r="CZ8" s="650">
        <v>31.2</v>
      </c>
      <c r="DA8" s="650"/>
      <c r="DB8" s="650"/>
      <c r="DC8" s="650"/>
      <c r="DD8" s="656">
        <v>254545</v>
      </c>
      <c r="DE8" s="648"/>
      <c r="DF8" s="648"/>
      <c r="DG8" s="648"/>
      <c r="DH8" s="648"/>
      <c r="DI8" s="648"/>
      <c r="DJ8" s="648"/>
      <c r="DK8" s="648"/>
      <c r="DL8" s="648"/>
      <c r="DM8" s="648"/>
      <c r="DN8" s="648"/>
      <c r="DO8" s="648"/>
      <c r="DP8" s="649"/>
      <c r="DQ8" s="656">
        <v>8100510</v>
      </c>
      <c r="DR8" s="648"/>
      <c r="DS8" s="648"/>
      <c r="DT8" s="648"/>
      <c r="DU8" s="648"/>
      <c r="DV8" s="648"/>
      <c r="DW8" s="648"/>
      <c r="DX8" s="648"/>
      <c r="DY8" s="648"/>
      <c r="DZ8" s="648"/>
      <c r="EA8" s="648"/>
      <c r="EB8" s="648"/>
      <c r="EC8" s="657"/>
    </row>
    <row r="9" spans="2:143" ht="11.25" customHeight="1">
      <c r="B9" s="644" t="s">
        <v>240</v>
      </c>
      <c r="C9" s="645"/>
      <c r="D9" s="645"/>
      <c r="E9" s="645"/>
      <c r="F9" s="645"/>
      <c r="G9" s="645"/>
      <c r="H9" s="645"/>
      <c r="I9" s="645"/>
      <c r="J9" s="645"/>
      <c r="K9" s="645"/>
      <c r="L9" s="645"/>
      <c r="M9" s="645"/>
      <c r="N9" s="645"/>
      <c r="O9" s="645"/>
      <c r="P9" s="645"/>
      <c r="Q9" s="646"/>
      <c r="R9" s="647">
        <v>66849</v>
      </c>
      <c r="S9" s="648"/>
      <c r="T9" s="648"/>
      <c r="U9" s="648"/>
      <c r="V9" s="648"/>
      <c r="W9" s="648"/>
      <c r="X9" s="648"/>
      <c r="Y9" s="649"/>
      <c r="Z9" s="650">
        <v>0.1</v>
      </c>
      <c r="AA9" s="650"/>
      <c r="AB9" s="650"/>
      <c r="AC9" s="650"/>
      <c r="AD9" s="651">
        <v>66849</v>
      </c>
      <c r="AE9" s="651"/>
      <c r="AF9" s="651"/>
      <c r="AG9" s="651"/>
      <c r="AH9" s="651"/>
      <c r="AI9" s="651"/>
      <c r="AJ9" s="651"/>
      <c r="AK9" s="651"/>
      <c r="AL9" s="652">
        <v>0.3</v>
      </c>
      <c r="AM9" s="653"/>
      <c r="AN9" s="653"/>
      <c r="AO9" s="654"/>
      <c r="AP9" s="644" t="s">
        <v>241</v>
      </c>
      <c r="AQ9" s="645"/>
      <c r="AR9" s="645"/>
      <c r="AS9" s="645"/>
      <c r="AT9" s="645"/>
      <c r="AU9" s="645"/>
      <c r="AV9" s="645"/>
      <c r="AW9" s="645"/>
      <c r="AX9" s="645"/>
      <c r="AY9" s="645"/>
      <c r="AZ9" s="645"/>
      <c r="BA9" s="645"/>
      <c r="BB9" s="645"/>
      <c r="BC9" s="645"/>
      <c r="BD9" s="645"/>
      <c r="BE9" s="645"/>
      <c r="BF9" s="646"/>
      <c r="BG9" s="647">
        <v>5501698</v>
      </c>
      <c r="BH9" s="648"/>
      <c r="BI9" s="648"/>
      <c r="BJ9" s="648"/>
      <c r="BK9" s="648"/>
      <c r="BL9" s="648"/>
      <c r="BM9" s="648"/>
      <c r="BN9" s="649"/>
      <c r="BO9" s="650">
        <v>34.700000000000003</v>
      </c>
      <c r="BP9" s="650"/>
      <c r="BQ9" s="650"/>
      <c r="BR9" s="650"/>
      <c r="BS9" s="656" t="s">
        <v>126</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4549739</v>
      </c>
      <c r="CS9" s="648"/>
      <c r="CT9" s="648"/>
      <c r="CU9" s="648"/>
      <c r="CV9" s="648"/>
      <c r="CW9" s="648"/>
      <c r="CX9" s="648"/>
      <c r="CY9" s="649"/>
      <c r="CZ9" s="650">
        <v>8.6999999999999993</v>
      </c>
      <c r="DA9" s="650"/>
      <c r="DB9" s="650"/>
      <c r="DC9" s="650"/>
      <c r="DD9" s="656">
        <v>1271020</v>
      </c>
      <c r="DE9" s="648"/>
      <c r="DF9" s="648"/>
      <c r="DG9" s="648"/>
      <c r="DH9" s="648"/>
      <c r="DI9" s="648"/>
      <c r="DJ9" s="648"/>
      <c r="DK9" s="648"/>
      <c r="DL9" s="648"/>
      <c r="DM9" s="648"/>
      <c r="DN9" s="648"/>
      <c r="DO9" s="648"/>
      <c r="DP9" s="649"/>
      <c r="DQ9" s="656">
        <v>2754662</v>
      </c>
      <c r="DR9" s="648"/>
      <c r="DS9" s="648"/>
      <c r="DT9" s="648"/>
      <c r="DU9" s="648"/>
      <c r="DV9" s="648"/>
      <c r="DW9" s="648"/>
      <c r="DX9" s="648"/>
      <c r="DY9" s="648"/>
      <c r="DZ9" s="648"/>
      <c r="EA9" s="648"/>
      <c r="EB9" s="648"/>
      <c r="EC9" s="657"/>
    </row>
    <row r="10" spans="2:143" ht="11.25" customHeight="1">
      <c r="B10" s="644" t="s">
        <v>243</v>
      </c>
      <c r="C10" s="645"/>
      <c r="D10" s="645"/>
      <c r="E10" s="645"/>
      <c r="F10" s="645"/>
      <c r="G10" s="645"/>
      <c r="H10" s="645"/>
      <c r="I10" s="645"/>
      <c r="J10" s="645"/>
      <c r="K10" s="645"/>
      <c r="L10" s="645"/>
      <c r="M10" s="645"/>
      <c r="N10" s="645"/>
      <c r="O10" s="645"/>
      <c r="P10" s="645"/>
      <c r="Q10" s="646"/>
      <c r="R10" s="647" t="s">
        <v>227</v>
      </c>
      <c r="S10" s="648"/>
      <c r="T10" s="648"/>
      <c r="U10" s="648"/>
      <c r="V10" s="648"/>
      <c r="W10" s="648"/>
      <c r="X10" s="648"/>
      <c r="Y10" s="649"/>
      <c r="Z10" s="650" t="s">
        <v>126</v>
      </c>
      <c r="AA10" s="650"/>
      <c r="AB10" s="650"/>
      <c r="AC10" s="650"/>
      <c r="AD10" s="651" t="s">
        <v>126</v>
      </c>
      <c r="AE10" s="651"/>
      <c r="AF10" s="651"/>
      <c r="AG10" s="651"/>
      <c r="AH10" s="651"/>
      <c r="AI10" s="651"/>
      <c r="AJ10" s="651"/>
      <c r="AK10" s="651"/>
      <c r="AL10" s="652" t="s">
        <v>126</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331959</v>
      </c>
      <c r="BH10" s="648"/>
      <c r="BI10" s="648"/>
      <c r="BJ10" s="648"/>
      <c r="BK10" s="648"/>
      <c r="BL10" s="648"/>
      <c r="BM10" s="648"/>
      <c r="BN10" s="649"/>
      <c r="BO10" s="650">
        <v>2.1</v>
      </c>
      <c r="BP10" s="650"/>
      <c r="BQ10" s="650"/>
      <c r="BR10" s="650"/>
      <c r="BS10" s="656" t="s">
        <v>126</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v>99180</v>
      </c>
      <c r="CS10" s="648"/>
      <c r="CT10" s="648"/>
      <c r="CU10" s="648"/>
      <c r="CV10" s="648"/>
      <c r="CW10" s="648"/>
      <c r="CX10" s="648"/>
      <c r="CY10" s="649"/>
      <c r="CZ10" s="650">
        <v>0.2</v>
      </c>
      <c r="DA10" s="650"/>
      <c r="DB10" s="650"/>
      <c r="DC10" s="650"/>
      <c r="DD10" s="656" t="s">
        <v>126</v>
      </c>
      <c r="DE10" s="648"/>
      <c r="DF10" s="648"/>
      <c r="DG10" s="648"/>
      <c r="DH10" s="648"/>
      <c r="DI10" s="648"/>
      <c r="DJ10" s="648"/>
      <c r="DK10" s="648"/>
      <c r="DL10" s="648"/>
      <c r="DM10" s="648"/>
      <c r="DN10" s="648"/>
      <c r="DO10" s="648"/>
      <c r="DP10" s="649"/>
      <c r="DQ10" s="656">
        <v>79742</v>
      </c>
      <c r="DR10" s="648"/>
      <c r="DS10" s="648"/>
      <c r="DT10" s="648"/>
      <c r="DU10" s="648"/>
      <c r="DV10" s="648"/>
      <c r="DW10" s="648"/>
      <c r="DX10" s="648"/>
      <c r="DY10" s="648"/>
      <c r="DZ10" s="648"/>
      <c r="EA10" s="648"/>
      <c r="EB10" s="648"/>
      <c r="EC10" s="657"/>
    </row>
    <row r="11" spans="2:143" ht="11.25" customHeight="1">
      <c r="B11" s="644" t="s">
        <v>246</v>
      </c>
      <c r="C11" s="645"/>
      <c r="D11" s="645"/>
      <c r="E11" s="645"/>
      <c r="F11" s="645"/>
      <c r="G11" s="645"/>
      <c r="H11" s="645"/>
      <c r="I11" s="645"/>
      <c r="J11" s="645"/>
      <c r="K11" s="645"/>
      <c r="L11" s="645"/>
      <c r="M11" s="645"/>
      <c r="N11" s="645"/>
      <c r="O11" s="645"/>
      <c r="P11" s="645"/>
      <c r="Q11" s="646"/>
      <c r="R11" s="647">
        <v>2348157</v>
      </c>
      <c r="S11" s="648"/>
      <c r="T11" s="648"/>
      <c r="U11" s="648"/>
      <c r="V11" s="648"/>
      <c r="W11" s="648"/>
      <c r="X11" s="648"/>
      <c r="Y11" s="649"/>
      <c r="Z11" s="652">
        <v>4.0999999999999996</v>
      </c>
      <c r="AA11" s="653"/>
      <c r="AB11" s="653"/>
      <c r="AC11" s="665"/>
      <c r="AD11" s="656">
        <v>2348157</v>
      </c>
      <c r="AE11" s="648"/>
      <c r="AF11" s="648"/>
      <c r="AG11" s="648"/>
      <c r="AH11" s="648"/>
      <c r="AI11" s="648"/>
      <c r="AJ11" s="648"/>
      <c r="AK11" s="649"/>
      <c r="AL11" s="652">
        <v>9.9</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507719</v>
      </c>
      <c r="BH11" s="648"/>
      <c r="BI11" s="648"/>
      <c r="BJ11" s="648"/>
      <c r="BK11" s="648"/>
      <c r="BL11" s="648"/>
      <c r="BM11" s="648"/>
      <c r="BN11" s="649"/>
      <c r="BO11" s="650">
        <v>3.2</v>
      </c>
      <c r="BP11" s="650"/>
      <c r="BQ11" s="650"/>
      <c r="BR11" s="650"/>
      <c r="BS11" s="656" t="s">
        <v>126</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1532410</v>
      </c>
      <c r="CS11" s="648"/>
      <c r="CT11" s="648"/>
      <c r="CU11" s="648"/>
      <c r="CV11" s="648"/>
      <c r="CW11" s="648"/>
      <c r="CX11" s="648"/>
      <c r="CY11" s="649"/>
      <c r="CZ11" s="650">
        <v>2.9</v>
      </c>
      <c r="DA11" s="650"/>
      <c r="DB11" s="650"/>
      <c r="DC11" s="650"/>
      <c r="DD11" s="656">
        <v>374159</v>
      </c>
      <c r="DE11" s="648"/>
      <c r="DF11" s="648"/>
      <c r="DG11" s="648"/>
      <c r="DH11" s="648"/>
      <c r="DI11" s="648"/>
      <c r="DJ11" s="648"/>
      <c r="DK11" s="648"/>
      <c r="DL11" s="648"/>
      <c r="DM11" s="648"/>
      <c r="DN11" s="648"/>
      <c r="DO11" s="648"/>
      <c r="DP11" s="649"/>
      <c r="DQ11" s="656">
        <v>1120933</v>
      </c>
      <c r="DR11" s="648"/>
      <c r="DS11" s="648"/>
      <c r="DT11" s="648"/>
      <c r="DU11" s="648"/>
      <c r="DV11" s="648"/>
      <c r="DW11" s="648"/>
      <c r="DX11" s="648"/>
      <c r="DY11" s="648"/>
      <c r="DZ11" s="648"/>
      <c r="EA11" s="648"/>
      <c r="EB11" s="648"/>
      <c r="EC11" s="657"/>
    </row>
    <row r="12" spans="2:143" ht="11.25" customHeight="1">
      <c r="B12" s="644" t="s">
        <v>249</v>
      </c>
      <c r="C12" s="645"/>
      <c r="D12" s="645"/>
      <c r="E12" s="645"/>
      <c r="F12" s="645"/>
      <c r="G12" s="645"/>
      <c r="H12" s="645"/>
      <c r="I12" s="645"/>
      <c r="J12" s="645"/>
      <c r="K12" s="645"/>
      <c r="L12" s="645"/>
      <c r="M12" s="645"/>
      <c r="N12" s="645"/>
      <c r="O12" s="645"/>
      <c r="P12" s="645"/>
      <c r="Q12" s="646"/>
      <c r="R12" s="647" t="s">
        <v>227</v>
      </c>
      <c r="S12" s="648"/>
      <c r="T12" s="648"/>
      <c r="U12" s="648"/>
      <c r="V12" s="648"/>
      <c r="W12" s="648"/>
      <c r="X12" s="648"/>
      <c r="Y12" s="649"/>
      <c r="Z12" s="650" t="s">
        <v>126</v>
      </c>
      <c r="AA12" s="650"/>
      <c r="AB12" s="650"/>
      <c r="AC12" s="650"/>
      <c r="AD12" s="651" t="s">
        <v>126</v>
      </c>
      <c r="AE12" s="651"/>
      <c r="AF12" s="651"/>
      <c r="AG12" s="651"/>
      <c r="AH12" s="651"/>
      <c r="AI12" s="651"/>
      <c r="AJ12" s="651"/>
      <c r="AK12" s="651"/>
      <c r="AL12" s="652" t="s">
        <v>227</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7711849</v>
      </c>
      <c r="BH12" s="648"/>
      <c r="BI12" s="648"/>
      <c r="BJ12" s="648"/>
      <c r="BK12" s="648"/>
      <c r="BL12" s="648"/>
      <c r="BM12" s="648"/>
      <c r="BN12" s="649"/>
      <c r="BO12" s="650">
        <v>48.6</v>
      </c>
      <c r="BP12" s="650"/>
      <c r="BQ12" s="650"/>
      <c r="BR12" s="650"/>
      <c r="BS12" s="656" t="s">
        <v>227</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604156</v>
      </c>
      <c r="CS12" s="648"/>
      <c r="CT12" s="648"/>
      <c r="CU12" s="648"/>
      <c r="CV12" s="648"/>
      <c r="CW12" s="648"/>
      <c r="CX12" s="648"/>
      <c r="CY12" s="649"/>
      <c r="CZ12" s="650">
        <v>1.2</v>
      </c>
      <c r="DA12" s="650"/>
      <c r="DB12" s="650"/>
      <c r="DC12" s="650"/>
      <c r="DD12" s="656" t="s">
        <v>126</v>
      </c>
      <c r="DE12" s="648"/>
      <c r="DF12" s="648"/>
      <c r="DG12" s="648"/>
      <c r="DH12" s="648"/>
      <c r="DI12" s="648"/>
      <c r="DJ12" s="648"/>
      <c r="DK12" s="648"/>
      <c r="DL12" s="648"/>
      <c r="DM12" s="648"/>
      <c r="DN12" s="648"/>
      <c r="DO12" s="648"/>
      <c r="DP12" s="649"/>
      <c r="DQ12" s="656">
        <v>562004</v>
      </c>
      <c r="DR12" s="648"/>
      <c r="DS12" s="648"/>
      <c r="DT12" s="648"/>
      <c r="DU12" s="648"/>
      <c r="DV12" s="648"/>
      <c r="DW12" s="648"/>
      <c r="DX12" s="648"/>
      <c r="DY12" s="648"/>
      <c r="DZ12" s="648"/>
      <c r="EA12" s="648"/>
      <c r="EB12" s="648"/>
      <c r="EC12" s="657"/>
    </row>
    <row r="13" spans="2:143" ht="11.25" customHeight="1">
      <c r="B13" s="644" t="s">
        <v>252</v>
      </c>
      <c r="C13" s="645"/>
      <c r="D13" s="645"/>
      <c r="E13" s="645"/>
      <c r="F13" s="645"/>
      <c r="G13" s="645"/>
      <c r="H13" s="645"/>
      <c r="I13" s="645"/>
      <c r="J13" s="645"/>
      <c r="K13" s="645"/>
      <c r="L13" s="645"/>
      <c r="M13" s="645"/>
      <c r="N13" s="645"/>
      <c r="O13" s="645"/>
      <c r="P13" s="645"/>
      <c r="Q13" s="646"/>
      <c r="R13" s="647" t="s">
        <v>126</v>
      </c>
      <c r="S13" s="648"/>
      <c r="T13" s="648"/>
      <c r="U13" s="648"/>
      <c r="V13" s="648"/>
      <c r="W13" s="648"/>
      <c r="X13" s="648"/>
      <c r="Y13" s="649"/>
      <c r="Z13" s="650" t="s">
        <v>126</v>
      </c>
      <c r="AA13" s="650"/>
      <c r="AB13" s="650"/>
      <c r="AC13" s="650"/>
      <c r="AD13" s="651" t="s">
        <v>126</v>
      </c>
      <c r="AE13" s="651"/>
      <c r="AF13" s="651"/>
      <c r="AG13" s="651"/>
      <c r="AH13" s="651"/>
      <c r="AI13" s="651"/>
      <c r="AJ13" s="651"/>
      <c r="AK13" s="651"/>
      <c r="AL13" s="652" t="s">
        <v>227</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7632728</v>
      </c>
      <c r="BH13" s="648"/>
      <c r="BI13" s="648"/>
      <c r="BJ13" s="648"/>
      <c r="BK13" s="648"/>
      <c r="BL13" s="648"/>
      <c r="BM13" s="648"/>
      <c r="BN13" s="649"/>
      <c r="BO13" s="650">
        <v>48.1</v>
      </c>
      <c r="BP13" s="650"/>
      <c r="BQ13" s="650"/>
      <c r="BR13" s="650"/>
      <c r="BS13" s="656" t="s">
        <v>126</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2616733</v>
      </c>
      <c r="CS13" s="648"/>
      <c r="CT13" s="648"/>
      <c r="CU13" s="648"/>
      <c r="CV13" s="648"/>
      <c r="CW13" s="648"/>
      <c r="CX13" s="648"/>
      <c r="CY13" s="649"/>
      <c r="CZ13" s="650">
        <v>5</v>
      </c>
      <c r="DA13" s="650"/>
      <c r="DB13" s="650"/>
      <c r="DC13" s="650"/>
      <c r="DD13" s="656">
        <v>511675</v>
      </c>
      <c r="DE13" s="648"/>
      <c r="DF13" s="648"/>
      <c r="DG13" s="648"/>
      <c r="DH13" s="648"/>
      <c r="DI13" s="648"/>
      <c r="DJ13" s="648"/>
      <c r="DK13" s="648"/>
      <c r="DL13" s="648"/>
      <c r="DM13" s="648"/>
      <c r="DN13" s="648"/>
      <c r="DO13" s="648"/>
      <c r="DP13" s="649"/>
      <c r="DQ13" s="656">
        <v>2070243</v>
      </c>
      <c r="DR13" s="648"/>
      <c r="DS13" s="648"/>
      <c r="DT13" s="648"/>
      <c r="DU13" s="648"/>
      <c r="DV13" s="648"/>
      <c r="DW13" s="648"/>
      <c r="DX13" s="648"/>
      <c r="DY13" s="648"/>
      <c r="DZ13" s="648"/>
      <c r="EA13" s="648"/>
      <c r="EB13" s="648"/>
      <c r="EC13" s="657"/>
    </row>
    <row r="14" spans="2:143" ht="11.25" customHeight="1">
      <c r="B14" s="644" t="s">
        <v>255</v>
      </c>
      <c r="C14" s="645"/>
      <c r="D14" s="645"/>
      <c r="E14" s="645"/>
      <c r="F14" s="645"/>
      <c r="G14" s="645"/>
      <c r="H14" s="645"/>
      <c r="I14" s="645"/>
      <c r="J14" s="645"/>
      <c r="K14" s="645"/>
      <c r="L14" s="645"/>
      <c r="M14" s="645"/>
      <c r="N14" s="645"/>
      <c r="O14" s="645"/>
      <c r="P14" s="645"/>
      <c r="Q14" s="646"/>
      <c r="R14" s="647" t="s">
        <v>126</v>
      </c>
      <c r="S14" s="648"/>
      <c r="T14" s="648"/>
      <c r="U14" s="648"/>
      <c r="V14" s="648"/>
      <c r="W14" s="648"/>
      <c r="X14" s="648"/>
      <c r="Y14" s="649"/>
      <c r="Z14" s="650" t="s">
        <v>227</v>
      </c>
      <c r="AA14" s="650"/>
      <c r="AB14" s="650"/>
      <c r="AC14" s="650"/>
      <c r="AD14" s="651" t="s">
        <v>126</v>
      </c>
      <c r="AE14" s="651"/>
      <c r="AF14" s="651"/>
      <c r="AG14" s="651"/>
      <c r="AH14" s="651"/>
      <c r="AI14" s="651"/>
      <c r="AJ14" s="651"/>
      <c r="AK14" s="651"/>
      <c r="AL14" s="652" t="s">
        <v>126</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348090</v>
      </c>
      <c r="BH14" s="648"/>
      <c r="BI14" s="648"/>
      <c r="BJ14" s="648"/>
      <c r="BK14" s="648"/>
      <c r="BL14" s="648"/>
      <c r="BM14" s="648"/>
      <c r="BN14" s="649"/>
      <c r="BO14" s="650">
        <v>2.2000000000000002</v>
      </c>
      <c r="BP14" s="650"/>
      <c r="BQ14" s="650"/>
      <c r="BR14" s="650"/>
      <c r="BS14" s="656" t="s">
        <v>227</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1903249</v>
      </c>
      <c r="CS14" s="648"/>
      <c r="CT14" s="648"/>
      <c r="CU14" s="648"/>
      <c r="CV14" s="648"/>
      <c r="CW14" s="648"/>
      <c r="CX14" s="648"/>
      <c r="CY14" s="649"/>
      <c r="CZ14" s="650">
        <v>3.6</v>
      </c>
      <c r="DA14" s="650"/>
      <c r="DB14" s="650"/>
      <c r="DC14" s="650"/>
      <c r="DD14" s="656">
        <v>78076</v>
      </c>
      <c r="DE14" s="648"/>
      <c r="DF14" s="648"/>
      <c r="DG14" s="648"/>
      <c r="DH14" s="648"/>
      <c r="DI14" s="648"/>
      <c r="DJ14" s="648"/>
      <c r="DK14" s="648"/>
      <c r="DL14" s="648"/>
      <c r="DM14" s="648"/>
      <c r="DN14" s="648"/>
      <c r="DO14" s="648"/>
      <c r="DP14" s="649"/>
      <c r="DQ14" s="656">
        <v>1611762</v>
      </c>
      <c r="DR14" s="648"/>
      <c r="DS14" s="648"/>
      <c r="DT14" s="648"/>
      <c r="DU14" s="648"/>
      <c r="DV14" s="648"/>
      <c r="DW14" s="648"/>
      <c r="DX14" s="648"/>
      <c r="DY14" s="648"/>
      <c r="DZ14" s="648"/>
      <c r="EA14" s="648"/>
      <c r="EB14" s="648"/>
      <c r="EC14" s="657"/>
    </row>
    <row r="15" spans="2:143" ht="11.25" customHeight="1">
      <c r="B15" s="644" t="s">
        <v>258</v>
      </c>
      <c r="C15" s="645"/>
      <c r="D15" s="645"/>
      <c r="E15" s="645"/>
      <c r="F15" s="645"/>
      <c r="G15" s="645"/>
      <c r="H15" s="645"/>
      <c r="I15" s="645"/>
      <c r="J15" s="645"/>
      <c r="K15" s="645"/>
      <c r="L15" s="645"/>
      <c r="M15" s="645"/>
      <c r="N15" s="645"/>
      <c r="O15" s="645"/>
      <c r="P15" s="645"/>
      <c r="Q15" s="646"/>
      <c r="R15" s="647" t="s">
        <v>126</v>
      </c>
      <c r="S15" s="648"/>
      <c r="T15" s="648"/>
      <c r="U15" s="648"/>
      <c r="V15" s="648"/>
      <c r="W15" s="648"/>
      <c r="X15" s="648"/>
      <c r="Y15" s="649"/>
      <c r="Z15" s="650" t="s">
        <v>126</v>
      </c>
      <c r="AA15" s="650"/>
      <c r="AB15" s="650"/>
      <c r="AC15" s="650"/>
      <c r="AD15" s="651" t="s">
        <v>126</v>
      </c>
      <c r="AE15" s="651"/>
      <c r="AF15" s="651"/>
      <c r="AG15" s="651"/>
      <c r="AH15" s="651"/>
      <c r="AI15" s="651"/>
      <c r="AJ15" s="651"/>
      <c r="AK15" s="651"/>
      <c r="AL15" s="652" t="s">
        <v>126</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735248</v>
      </c>
      <c r="BH15" s="648"/>
      <c r="BI15" s="648"/>
      <c r="BJ15" s="648"/>
      <c r="BK15" s="648"/>
      <c r="BL15" s="648"/>
      <c r="BM15" s="648"/>
      <c r="BN15" s="649"/>
      <c r="BO15" s="650">
        <v>4.5999999999999996</v>
      </c>
      <c r="BP15" s="650"/>
      <c r="BQ15" s="650"/>
      <c r="BR15" s="650"/>
      <c r="BS15" s="656" t="s">
        <v>126</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5407546</v>
      </c>
      <c r="CS15" s="648"/>
      <c r="CT15" s="648"/>
      <c r="CU15" s="648"/>
      <c r="CV15" s="648"/>
      <c r="CW15" s="648"/>
      <c r="CX15" s="648"/>
      <c r="CY15" s="649"/>
      <c r="CZ15" s="650">
        <v>10.3</v>
      </c>
      <c r="DA15" s="650"/>
      <c r="DB15" s="650"/>
      <c r="DC15" s="650"/>
      <c r="DD15" s="656">
        <v>1149886</v>
      </c>
      <c r="DE15" s="648"/>
      <c r="DF15" s="648"/>
      <c r="DG15" s="648"/>
      <c r="DH15" s="648"/>
      <c r="DI15" s="648"/>
      <c r="DJ15" s="648"/>
      <c r="DK15" s="648"/>
      <c r="DL15" s="648"/>
      <c r="DM15" s="648"/>
      <c r="DN15" s="648"/>
      <c r="DO15" s="648"/>
      <c r="DP15" s="649"/>
      <c r="DQ15" s="656">
        <v>3558429</v>
      </c>
      <c r="DR15" s="648"/>
      <c r="DS15" s="648"/>
      <c r="DT15" s="648"/>
      <c r="DU15" s="648"/>
      <c r="DV15" s="648"/>
      <c r="DW15" s="648"/>
      <c r="DX15" s="648"/>
      <c r="DY15" s="648"/>
      <c r="DZ15" s="648"/>
      <c r="EA15" s="648"/>
      <c r="EB15" s="648"/>
      <c r="EC15" s="657"/>
    </row>
    <row r="16" spans="2:143" ht="11.25" customHeight="1">
      <c r="B16" s="644" t="s">
        <v>261</v>
      </c>
      <c r="C16" s="645"/>
      <c r="D16" s="645"/>
      <c r="E16" s="645"/>
      <c r="F16" s="645"/>
      <c r="G16" s="645"/>
      <c r="H16" s="645"/>
      <c r="I16" s="645"/>
      <c r="J16" s="645"/>
      <c r="K16" s="645"/>
      <c r="L16" s="645"/>
      <c r="M16" s="645"/>
      <c r="N16" s="645"/>
      <c r="O16" s="645"/>
      <c r="P16" s="645"/>
      <c r="Q16" s="646"/>
      <c r="R16" s="647">
        <v>73561</v>
      </c>
      <c r="S16" s="648"/>
      <c r="T16" s="648"/>
      <c r="U16" s="648"/>
      <c r="V16" s="648"/>
      <c r="W16" s="648"/>
      <c r="X16" s="648"/>
      <c r="Y16" s="649"/>
      <c r="Z16" s="650">
        <v>0.1</v>
      </c>
      <c r="AA16" s="650"/>
      <c r="AB16" s="650"/>
      <c r="AC16" s="650"/>
      <c r="AD16" s="651">
        <v>73561</v>
      </c>
      <c r="AE16" s="651"/>
      <c r="AF16" s="651"/>
      <c r="AG16" s="651"/>
      <c r="AH16" s="651"/>
      <c r="AI16" s="651"/>
      <c r="AJ16" s="651"/>
      <c r="AK16" s="651"/>
      <c r="AL16" s="652">
        <v>0.3</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227</v>
      </c>
      <c r="BH16" s="648"/>
      <c r="BI16" s="648"/>
      <c r="BJ16" s="648"/>
      <c r="BK16" s="648"/>
      <c r="BL16" s="648"/>
      <c r="BM16" s="648"/>
      <c r="BN16" s="649"/>
      <c r="BO16" s="650" t="s">
        <v>126</v>
      </c>
      <c r="BP16" s="650"/>
      <c r="BQ16" s="650"/>
      <c r="BR16" s="650"/>
      <c r="BS16" s="656" t="s">
        <v>227</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v>13274</v>
      </c>
      <c r="CS16" s="648"/>
      <c r="CT16" s="648"/>
      <c r="CU16" s="648"/>
      <c r="CV16" s="648"/>
      <c r="CW16" s="648"/>
      <c r="CX16" s="648"/>
      <c r="CY16" s="649"/>
      <c r="CZ16" s="650">
        <v>0</v>
      </c>
      <c r="DA16" s="650"/>
      <c r="DB16" s="650"/>
      <c r="DC16" s="650"/>
      <c r="DD16" s="656" t="s">
        <v>126</v>
      </c>
      <c r="DE16" s="648"/>
      <c r="DF16" s="648"/>
      <c r="DG16" s="648"/>
      <c r="DH16" s="648"/>
      <c r="DI16" s="648"/>
      <c r="DJ16" s="648"/>
      <c r="DK16" s="648"/>
      <c r="DL16" s="648"/>
      <c r="DM16" s="648"/>
      <c r="DN16" s="648"/>
      <c r="DO16" s="648"/>
      <c r="DP16" s="649"/>
      <c r="DQ16" s="656">
        <v>387</v>
      </c>
      <c r="DR16" s="648"/>
      <c r="DS16" s="648"/>
      <c r="DT16" s="648"/>
      <c r="DU16" s="648"/>
      <c r="DV16" s="648"/>
      <c r="DW16" s="648"/>
      <c r="DX16" s="648"/>
      <c r="DY16" s="648"/>
      <c r="DZ16" s="648"/>
      <c r="EA16" s="648"/>
      <c r="EB16" s="648"/>
      <c r="EC16" s="657"/>
    </row>
    <row r="17" spans="2:133" ht="11.25" customHeight="1">
      <c r="B17" s="644" t="s">
        <v>264</v>
      </c>
      <c r="C17" s="645"/>
      <c r="D17" s="645"/>
      <c r="E17" s="645"/>
      <c r="F17" s="645"/>
      <c r="G17" s="645"/>
      <c r="H17" s="645"/>
      <c r="I17" s="645"/>
      <c r="J17" s="645"/>
      <c r="K17" s="645"/>
      <c r="L17" s="645"/>
      <c r="M17" s="645"/>
      <c r="N17" s="645"/>
      <c r="O17" s="645"/>
      <c r="P17" s="645"/>
      <c r="Q17" s="646"/>
      <c r="R17" s="647">
        <v>77583</v>
      </c>
      <c r="S17" s="648"/>
      <c r="T17" s="648"/>
      <c r="U17" s="648"/>
      <c r="V17" s="648"/>
      <c r="W17" s="648"/>
      <c r="X17" s="648"/>
      <c r="Y17" s="649"/>
      <c r="Z17" s="650">
        <v>0.1</v>
      </c>
      <c r="AA17" s="650"/>
      <c r="AB17" s="650"/>
      <c r="AC17" s="650"/>
      <c r="AD17" s="651">
        <v>77583</v>
      </c>
      <c r="AE17" s="651"/>
      <c r="AF17" s="651"/>
      <c r="AG17" s="651"/>
      <c r="AH17" s="651"/>
      <c r="AI17" s="651"/>
      <c r="AJ17" s="651"/>
      <c r="AK17" s="651"/>
      <c r="AL17" s="652">
        <v>0.3</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227</v>
      </c>
      <c r="BH17" s="648"/>
      <c r="BI17" s="648"/>
      <c r="BJ17" s="648"/>
      <c r="BK17" s="648"/>
      <c r="BL17" s="648"/>
      <c r="BM17" s="648"/>
      <c r="BN17" s="649"/>
      <c r="BO17" s="650" t="s">
        <v>126</v>
      </c>
      <c r="BP17" s="650"/>
      <c r="BQ17" s="650"/>
      <c r="BR17" s="650"/>
      <c r="BS17" s="656" t="s">
        <v>126</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3333808</v>
      </c>
      <c r="CS17" s="648"/>
      <c r="CT17" s="648"/>
      <c r="CU17" s="648"/>
      <c r="CV17" s="648"/>
      <c r="CW17" s="648"/>
      <c r="CX17" s="648"/>
      <c r="CY17" s="649"/>
      <c r="CZ17" s="650">
        <v>6.4</v>
      </c>
      <c r="DA17" s="650"/>
      <c r="DB17" s="650"/>
      <c r="DC17" s="650"/>
      <c r="DD17" s="656" t="s">
        <v>126</v>
      </c>
      <c r="DE17" s="648"/>
      <c r="DF17" s="648"/>
      <c r="DG17" s="648"/>
      <c r="DH17" s="648"/>
      <c r="DI17" s="648"/>
      <c r="DJ17" s="648"/>
      <c r="DK17" s="648"/>
      <c r="DL17" s="648"/>
      <c r="DM17" s="648"/>
      <c r="DN17" s="648"/>
      <c r="DO17" s="648"/>
      <c r="DP17" s="649"/>
      <c r="DQ17" s="656">
        <v>3298410</v>
      </c>
      <c r="DR17" s="648"/>
      <c r="DS17" s="648"/>
      <c r="DT17" s="648"/>
      <c r="DU17" s="648"/>
      <c r="DV17" s="648"/>
      <c r="DW17" s="648"/>
      <c r="DX17" s="648"/>
      <c r="DY17" s="648"/>
      <c r="DZ17" s="648"/>
      <c r="EA17" s="648"/>
      <c r="EB17" s="648"/>
      <c r="EC17" s="657"/>
    </row>
    <row r="18" spans="2:133" ht="11.25" customHeight="1">
      <c r="B18" s="644" t="s">
        <v>267</v>
      </c>
      <c r="C18" s="645"/>
      <c r="D18" s="645"/>
      <c r="E18" s="645"/>
      <c r="F18" s="645"/>
      <c r="G18" s="645"/>
      <c r="H18" s="645"/>
      <c r="I18" s="645"/>
      <c r="J18" s="645"/>
      <c r="K18" s="645"/>
      <c r="L18" s="645"/>
      <c r="M18" s="645"/>
      <c r="N18" s="645"/>
      <c r="O18" s="645"/>
      <c r="P18" s="645"/>
      <c r="Q18" s="646"/>
      <c r="R18" s="647">
        <v>167908</v>
      </c>
      <c r="S18" s="648"/>
      <c r="T18" s="648"/>
      <c r="U18" s="648"/>
      <c r="V18" s="648"/>
      <c r="W18" s="648"/>
      <c r="X18" s="648"/>
      <c r="Y18" s="649"/>
      <c r="Z18" s="650">
        <v>0.3</v>
      </c>
      <c r="AA18" s="650"/>
      <c r="AB18" s="650"/>
      <c r="AC18" s="650"/>
      <c r="AD18" s="651">
        <v>167908</v>
      </c>
      <c r="AE18" s="651"/>
      <c r="AF18" s="651"/>
      <c r="AG18" s="651"/>
      <c r="AH18" s="651"/>
      <c r="AI18" s="651"/>
      <c r="AJ18" s="651"/>
      <c r="AK18" s="651"/>
      <c r="AL18" s="652">
        <v>0.7</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126</v>
      </c>
      <c r="BH18" s="648"/>
      <c r="BI18" s="648"/>
      <c r="BJ18" s="648"/>
      <c r="BK18" s="648"/>
      <c r="BL18" s="648"/>
      <c r="BM18" s="648"/>
      <c r="BN18" s="649"/>
      <c r="BO18" s="650" t="s">
        <v>227</v>
      </c>
      <c r="BP18" s="650"/>
      <c r="BQ18" s="650"/>
      <c r="BR18" s="650"/>
      <c r="BS18" s="656" t="s">
        <v>126</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126</v>
      </c>
      <c r="CS18" s="648"/>
      <c r="CT18" s="648"/>
      <c r="CU18" s="648"/>
      <c r="CV18" s="648"/>
      <c r="CW18" s="648"/>
      <c r="CX18" s="648"/>
      <c r="CY18" s="649"/>
      <c r="CZ18" s="650" t="s">
        <v>126</v>
      </c>
      <c r="DA18" s="650"/>
      <c r="DB18" s="650"/>
      <c r="DC18" s="650"/>
      <c r="DD18" s="656" t="s">
        <v>227</v>
      </c>
      <c r="DE18" s="648"/>
      <c r="DF18" s="648"/>
      <c r="DG18" s="648"/>
      <c r="DH18" s="648"/>
      <c r="DI18" s="648"/>
      <c r="DJ18" s="648"/>
      <c r="DK18" s="648"/>
      <c r="DL18" s="648"/>
      <c r="DM18" s="648"/>
      <c r="DN18" s="648"/>
      <c r="DO18" s="648"/>
      <c r="DP18" s="649"/>
      <c r="DQ18" s="656" t="s">
        <v>126</v>
      </c>
      <c r="DR18" s="648"/>
      <c r="DS18" s="648"/>
      <c r="DT18" s="648"/>
      <c r="DU18" s="648"/>
      <c r="DV18" s="648"/>
      <c r="DW18" s="648"/>
      <c r="DX18" s="648"/>
      <c r="DY18" s="648"/>
      <c r="DZ18" s="648"/>
      <c r="EA18" s="648"/>
      <c r="EB18" s="648"/>
      <c r="EC18" s="657"/>
    </row>
    <row r="19" spans="2:133" ht="11.25" customHeight="1">
      <c r="B19" s="644" t="s">
        <v>270</v>
      </c>
      <c r="C19" s="645"/>
      <c r="D19" s="645"/>
      <c r="E19" s="645"/>
      <c r="F19" s="645"/>
      <c r="G19" s="645"/>
      <c r="H19" s="645"/>
      <c r="I19" s="645"/>
      <c r="J19" s="645"/>
      <c r="K19" s="645"/>
      <c r="L19" s="645"/>
      <c r="M19" s="645"/>
      <c r="N19" s="645"/>
      <c r="O19" s="645"/>
      <c r="P19" s="645"/>
      <c r="Q19" s="646"/>
      <c r="R19" s="647">
        <v>116820</v>
      </c>
      <c r="S19" s="648"/>
      <c r="T19" s="648"/>
      <c r="U19" s="648"/>
      <c r="V19" s="648"/>
      <c r="W19" s="648"/>
      <c r="X19" s="648"/>
      <c r="Y19" s="649"/>
      <c r="Z19" s="650">
        <v>0.2</v>
      </c>
      <c r="AA19" s="650"/>
      <c r="AB19" s="650"/>
      <c r="AC19" s="650"/>
      <c r="AD19" s="651">
        <v>116820</v>
      </c>
      <c r="AE19" s="651"/>
      <c r="AF19" s="651"/>
      <c r="AG19" s="651"/>
      <c r="AH19" s="651"/>
      <c r="AI19" s="651"/>
      <c r="AJ19" s="651"/>
      <c r="AK19" s="651"/>
      <c r="AL19" s="652">
        <v>0.5</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v>530808</v>
      </c>
      <c r="BH19" s="648"/>
      <c r="BI19" s="648"/>
      <c r="BJ19" s="648"/>
      <c r="BK19" s="648"/>
      <c r="BL19" s="648"/>
      <c r="BM19" s="648"/>
      <c r="BN19" s="649"/>
      <c r="BO19" s="650">
        <v>3.3</v>
      </c>
      <c r="BP19" s="650"/>
      <c r="BQ19" s="650"/>
      <c r="BR19" s="650"/>
      <c r="BS19" s="656" t="s">
        <v>126</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227</v>
      </c>
      <c r="CS19" s="648"/>
      <c r="CT19" s="648"/>
      <c r="CU19" s="648"/>
      <c r="CV19" s="648"/>
      <c r="CW19" s="648"/>
      <c r="CX19" s="648"/>
      <c r="CY19" s="649"/>
      <c r="CZ19" s="650" t="s">
        <v>227</v>
      </c>
      <c r="DA19" s="650"/>
      <c r="DB19" s="650"/>
      <c r="DC19" s="650"/>
      <c r="DD19" s="656" t="s">
        <v>126</v>
      </c>
      <c r="DE19" s="648"/>
      <c r="DF19" s="648"/>
      <c r="DG19" s="648"/>
      <c r="DH19" s="648"/>
      <c r="DI19" s="648"/>
      <c r="DJ19" s="648"/>
      <c r="DK19" s="648"/>
      <c r="DL19" s="648"/>
      <c r="DM19" s="648"/>
      <c r="DN19" s="648"/>
      <c r="DO19" s="648"/>
      <c r="DP19" s="649"/>
      <c r="DQ19" s="656" t="s">
        <v>126</v>
      </c>
      <c r="DR19" s="648"/>
      <c r="DS19" s="648"/>
      <c r="DT19" s="648"/>
      <c r="DU19" s="648"/>
      <c r="DV19" s="648"/>
      <c r="DW19" s="648"/>
      <c r="DX19" s="648"/>
      <c r="DY19" s="648"/>
      <c r="DZ19" s="648"/>
      <c r="EA19" s="648"/>
      <c r="EB19" s="648"/>
      <c r="EC19" s="657"/>
    </row>
    <row r="20" spans="2:133" ht="11.25" customHeight="1">
      <c r="B20" s="644" t="s">
        <v>273</v>
      </c>
      <c r="C20" s="645"/>
      <c r="D20" s="645"/>
      <c r="E20" s="645"/>
      <c r="F20" s="645"/>
      <c r="G20" s="645"/>
      <c r="H20" s="645"/>
      <c r="I20" s="645"/>
      <c r="J20" s="645"/>
      <c r="K20" s="645"/>
      <c r="L20" s="645"/>
      <c r="M20" s="645"/>
      <c r="N20" s="645"/>
      <c r="O20" s="645"/>
      <c r="P20" s="645"/>
      <c r="Q20" s="646"/>
      <c r="R20" s="647">
        <v>37379</v>
      </c>
      <c r="S20" s="648"/>
      <c r="T20" s="648"/>
      <c r="U20" s="648"/>
      <c r="V20" s="648"/>
      <c r="W20" s="648"/>
      <c r="X20" s="648"/>
      <c r="Y20" s="649"/>
      <c r="Z20" s="650">
        <v>0.1</v>
      </c>
      <c r="AA20" s="650"/>
      <c r="AB20" s="650"/>
      <c r="AC20" s="650"/>
      <c r="AD20" s="651">
        <v>37379</v>
      </c>
      <c r="AE20" s="651"/>
      <c r="AF20" s="651"/>
      <c r="AG20" s="651"/>
      <c r="AH20" s="651"/>
      <c r="AI20" s="651"/>
      <c r="AJ20" s="651"/>
      <c r="AK20" s="651"/>
      <c r="AL20" s="652">
        <v>0.2</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v>530808</v>
      </c>
      <c r="BH20" s="648"/>
      <c r="BI20" s="648"/>
      <c r="BJ20" s="648"/>
      <c r="BK20" s="648"/>
      <c r="BL20" s="648"/>
      <c r="BM20" s="648"/>
      <c r="BN20" s="649"/>
      <c r="BO20" s="650">
        <v>3.3</v>
      </c>
      <c r="BP20" s="650"/>
      <c r="BQ20" s="650"/>
      <c r="BR20" s="650"/>
      <c r="BS20" s="656" t="s">
        <v>126</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52358715</v>
      </c>
      <c r="CS20" s="648"/>
      <c r="CT20" s="648"/>
      <c r="CU20" s="648"/>
      <c r="CV20" s="648"/>
      <c r="CW20" s="648"/>
      <c r="CX20" s="648"/>
      <c r="CY20" s="649"/>
      <c r="CZ20" s="650">
        <v>100</v>
      </c>
      <c r="DA20" s="650"/>
      <c r="DB20" s="650"/>
      <c r="DC20" s="650"/>
      <c r="DD20" s="656">
        <v>3673968</v>
      </c>
      <c r="DE20" s="648"/>
      <c r="DF20" s="648"/>
      <c r="DG20" s="648"/>
      <c r="DH20" s="648"/>
      <c r="DI20" s="648"/>
      <c r="DJ20" s="648"/>
      <c r="DK20" s="648"/>
      <c r="DL20" s="648"/>
      <c r="DM20" s="648"/>
      <c r="DN20" s="648"/>
      <c r="DO20" s="648"/>
      <c r="DP20" s="649"/>
      <c r="DQ20" s="656">
        <v>27278057</v>
      </c>
      <c r="DR20" s="648"/>
      <c r="DS20" s="648"/>
      <c r="DT20" s="648"/>
      <c r="DU20" s="648"/>
      <c r="DV20" s="648"/>
      <c r="DW20" s="648"/>
      <c r="DX20" s="648"/>
      <c r="DY20" s="648"/>
      <c r="DZ20" s="648"/>
      <c r="EA20" s="648"/>
      <c r="EB20" s="648"/>
      <c r="EC20" s="657"/>
    </row>
    <row r="21" spans="2:133" ht="11.25" customHeight="1">
      <c r="B21" s="644" t="s">
        <v>276</v>
      </c>
      <c r="C21" s="645"/>
      <c r="D21" s="645"/>
      <c r="E21" s="645"/>
      <c r="F21" s="645"/>
      <c r="G21" s="645"/>
      <c r="H21" s="645"/>
      <c r="I21" s="645"/>
      <c r="J21" s="645"/>
      <c r="K21" s="645"/>
      <c r="L21" s="645"/>
      <c r="M21" s="645"/>
      <c r="N21" s="645"/>
      <c r="O21" s="645"/>
      <c r="P21" s="645"/>
      <c r="Q21" s="646"/>
      <c r="R21" s="647">
        <v>13709</v>
      </c>
      <c r="S21" s="648"/>
      <c r="T21" s="648"/>
      <c r="U21" s="648"/>
      <c r="V21" s="648"/>
      <c r="W21" s="648"/>
      <c r="X21" s="648"/>
      <c r="Y21" s="649"/>
      <c r="Z21" s="650">
        <v>0</v>
      </c>
      <c r="AA21" s="650"/>
      <c r="AB21" s="650"/>
      <c r="AC21" s="650"/>
      <c r="AD21" s="651">
        <v>13709</v>
      </c>
      <c r="AE21" s="651"/>
      <c r="AF21" s="651"/>
      <c r="AG21" s="651"/>
      <c r="AH21" s="651"/>
      <c r="AI21" s="651"/>
      <c r="AJ21" s="651"/>
      <c r="AK21" s="651"/>
      <c r="AL21" s="652">
        <v>0.1</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t="s">
        <v>126</v>
      </c>
      <c r="BH21" s="648"/>
      <c r="BI21" s="648"/>
      <c r="BJ21" s="648"/>
      <c r="BK21" s="648"/>
      <c r="BL21" s="648"/>
      <c r="BM21" s="648"/>
      <c r="BN21" s="649"/>
      <c r="BO21" s="650" t="s">
        <v>126</v>
      </c>
      <c r="BP21" s="650"/>
      <c r="BQ21" s="650"/>
      <c r="BR21" s="650"/>
      <c r="BS21" s="656" t="s">
        <v>227</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c r="B22" s="644" t="s">
        <v>278</v>
      </c>
      <c r="C22" s="645"/>
      <c r="D22" s="645"/>
      <c r="E22" s="645"/>
      <c r="F22" s="645"/>
      <c r="G22" s="645"/>
      <c r="H22" s="645"/>
      <c r="I22" s="645"/>
      <c r="J22" s="645"/>
      <c r="K22" s="645"/>
      <c r="L22" s="645"/>
      <c r="M22" s="645"/>
      <c r="N22" s="645"/>
      <c r="O22" s="645"/>
      <c r="P22" s="645"/>
      <c r="Q22" s="646"/>
      <c r="R22" s="647">
        <v>5635730</v>
      </c>
      <c r="S22" s="648"/>
      <c r="T22" s="648"/>
      <c r="U22" s="648"/>
      <c r="V22" s="648"/>
      <c r="W22" s="648"/>
      <c r="X22" s="648"/>
      <c r="Y22" s="649"/>
      <c r="Z22" s="650">
        <v>9.6999999999999993</v>
      </c>
      <c r="AA22" s="650"/>
      <c r="AB22" s="650"/>
      <c r="AC22" s="650"/>
      <c r="AD22" s="651">
        <v>4909019</v>
      </c>
      <c r="AE22" s="651"/>
      <c r="AF22" s="651"/>
      <c r="AG22" s="651"/>
      <c r="AH22" s="651"/>
      <c r="AI22" s="651"/>
      <c r="AJ22" s="651"/>
      <c r="AK22" s="651"/>
      <c r="AL22" s="652">
        <v>20.6</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126</v>
      </c>
      <c r="BH22" s="648"/>
      <c r="BI22" s="648"/>
      <c r="BJ22" s="648"/>
      <c r="BK22" s="648"/>
      <c r="BL22" s="648"/>
      <c r="BM22" s="648"/>
      <c r="BN22" s="649"/>
      <c r="BO22" s="650" t="s">
        <v>227</v>
      </c>
      <c r="BP22" s="650"/>
      <c r="BQ22" s="650"/>
      <c r="BR22" s="650"/>
      <c r="BS22" s="656" t="s">
        <v>227</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281</v>
      </c>
      <c r="C23" s="645"/>
      <c r="D23" s="645"/>
      <c r="E23" s="645"/>
      <c r="F23" s="645"/>
      <c r="G23" s="645"/>
      <c r="H23" s="645"/>
      <c r="I23" s="645"/>
      <c r="J23" s="645"/>
      <c r="K23" s="645"/>
      <c r="L23" s="645"/>
      <c r="M23" s="645"/>
      <c r="N23" s="645"/>
      <c r="O23" s="645"/>
      <c r="P23" s="645"/>
      <c r="Q23" s="646"/>
      <c r="R23" s="647">
        <v>4909019</v>
      </c>
      <c r="S23" s="648"/>
      <c r="T23" s="648"/>
      <c r="U23" s="648"/>
      <c r="V23" s="648"/>
      <c r="W23" s="648"/>
      <c r="X23" s="648"/>
      <c r="Y23" s="649"/>
      <c r="Z23" s="650">
        <v>8.5</v>
      </c>
      <c r="AA23" s="650"/>
      <c r="AB23" s="650"/>
      <c r="AC23" s="650"/>
      <c r="AD23" s="651">
        <v>4909019</v>
      </c>
      <c r="AE23" s="651"/>
      <c r="AF23" s="651"/>
      <c r="AG23" s="651"/>
      <c r="AH23" s="651"/>
      <c r="AI23" s="651"/>
      <c r="AJ23" s="651"/>
      <c r="AK23" s="651"/>
      <c r="AL23" s="652">
        <v>20.6</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v>530808</v>
      </c>
      <c r="BH23" s="648"/>
      <c r="BI23" s="648"/>
      <c r="BJ23" s="648"/>
      <c r="BK23" s="648"/>
      <c r="BL23" s="648"/>
      <c r="BM23" s="648"/>
      <c r="BN23" s="649"/>
      <c r="BO23" s="650">
        <v>3.3</v>
      </c>
      <c r="BP23" s="650"/>
      <c r="BQ23" s="650"/>
      <c r="BR23" s="650"/>
      <c r="BS23" s="656" t="s">
        <v>227</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80" t="s">
        <v>286</v>
      </c>
      <c r="DM23" s="681"/>
      <c r="DN23" s="681"/>
      <c r="DO23" s="681"/>
      <c r="DP23" s="681"/>
      <c r="DQ23" s="681"/>
      <c r="DR23" s="681"/>
      <c r="DS23" s="681"/>
      <c r="DT23" s="681"/>
      <c r="DU23" s="681"/>
      <c r="DV23" s="682"/>
      <c r="DW23" s="629" t="s">
        <v>287</v>
      </c>
      <c r="DX23" s="630"/>
      <c r="DY23" s="630"/>
      <c r="DZ23" s="630"/>
      <c r="EA23" s="630"/>
      <c r="EB23" s="630"/>
      <c r="EC23" s="631"/>
    </row>
    <row r="24" spans="2:133" ht="11.25" customHeight="1">
      <c r="B24" s="644" t="s">
        <v>288</v>
      </c>
      <c r="C24" s="645"/>
      <c r="D24" s="645"/>
      <c r="E24" s="645"/>
      <c r="F24" s="645"/>
      <c r="G24" s="645"/>
      <c r="H24" s="645"/>
      <c r="I24" s="645"/>
      <c r="J24" s="645"/>
      <c r="K24" s="645"/>
      <c r="L24" s="645"/>
      <c r="M24" s="645"/>
      <c r="N24" s="645"/>
      <c r="O24" s="645"/>
      <c r="P24" s="645"/>
      <c r="Q24" s="646"/>
      <c r="R24" s="647">
        <v>723752</v>
      </c>
      <c r="S24" s="648"/>
      <c r="T24" s="648"/>
      <c r="U24" s="648"/>
      <c r="V24" s="648"/>
      <c r="W24" s="648"/>
      <c r="X24" s="648"/>
      <c r="Y24" s="649"/>
      <c r="Z24" s="650">
        <v>1.3</v>
      </c>
      <c r="AA24" s="650"/>
      <c r="AB24" s="650"/>
      <c r="AC24" s="650"/>
      <c r="AD24" s="651" t="s">
        <v>126</v>
      </c>
      <c r="AE24" s="651"/>
      <c r="AF24" s="651"/>
      <c r="AG24" s="651"/>
      <c r="AH24" s="651"/>
      <c r="AI24" s="651"/>
      <c r="AJ24" s="651"/>
      <c r="AK24" s="651"/>
      <c r="AL24" s="652" t="s">
        <v>126</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227</v>
      </c>
      <c r="BH24" s="648"/>
      <c r="BI24" s="648"/>
      <c r="BJ24" s="648"/>
      <c r="BK24" s="648"/>
      <c r="BL24" s="648"/>
      <c r="BM24" s="648"/>
      <c r="BN24" s="649"/>
      <c r="BO24" s="650" t="s">
        <v>227</v>
      </c>
      <c r="BP24" s="650"/>
      <c r="BQ24" s="650"/>
      <c r="BR24" s="650"/>
      <c r="BS24" s="656" t="s">
        <v>126</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19847030</v>
      </c>
      <c r="CS24" s="637"/>
      <c r="CT24" s="637"/>
      <c r="CU24" s="637"/>
      <c r="CV24" s="637"/>
      <c r="CW24" s="637"/>
      <c r="CX24" s="637"/>
      <c r="CY24" s="638"/>
      <c r="CZ24" s="641">
        <v>37.9</v>
      </c>
      <c r="DA24" s="642"/>
      <c r="DB24" s="642"/>
      <c r="DC24" s="661"/>
      <c r="DD24" s="683">
        <v>12424270</v>
      </c>
      <c r="DE24" s="637"/>
      <c r="DF24" s="637"/>
      <c r="DG24" s="637"/>
      <c r="DH24" s="637"/>
      <c r="DI24" s="637"/>
      <c r="DJ24" s="637"/>
      <c r="DK24" s="638"/>
      <c r="DL24" s="683">
        <v>12050888</v>
      </c>
      <c r="DM24" s="637"/>
      <c r="DN24" s="637"/>
      <c r="DO24" s="637"/>
      <c r="DP24" s="637"/>
      <c r="DQ24" s="637"/>
      <c r="DR24" s="637"/>
      <c r="DS24" s="637"/>
      <c r="DT24" s="637"/>
      <c r="DU24" s="637"/>
      <c r="DV24" s="638"/>
      <c r="DW24" s="641">
        <v>47.8</v>
      </c>
      <c r="DX24" s="642"/>
      <c r="DY24" s="642"/>
      <c r="DZ24" s="642"/>
      <c r="EA24" s="642"/>
      <c r="EB24" s="642"/>
      <c r="EC24" s="643"/>
    </row>
    <row r="25" spans="2:133" ht="11.25" customHeight="1">
      <c r="B25" s="644" t="s">
        <v>291</v>
      </c>
      <c r="C25" s="645"/>
      <c r="D25" s="645"/>
      <c r="E25" s="645"/>
      <c r="F25" s="645"/>
      <c r="G25" s="645"/>
      <c r="H25" s="645"/>
      <c r="I25" s="645"/>
      <c r="J25" s="645"/>
      <c r="K25" s="645"/>
      <c r="L25" s="645"/>
      <c r="M25" s="645"/>
      <c r="N25" s="645"/>
      <c r="O25" s="645"/>
      <c r="P25" s="645"/>
      <c r="Q25" s="646"/>
      <c r="R25" s="647">
        <v>2959</v>
      </c>
      <c r="S25" s="648"/>
      <c r="T25" s="648"/>
      <c r="U25" s="648"/>
      <c r="V25" s="648"/>
      <c r="W25" s="648"/>
      <c r="X25" s="648"/>
      <c r="Y25" s="649"/>
      <c r="Z25" s="650">
        <v>0</v>
      </c>
      <c r="AA25" s="650"/>
      <c r="AB25" s="650"/>
      <c r="AC25" s="650"/>
      <c r="AD25" s="651" t="s">
        <v>227</v>
      </c>
      <c r="AE25" s="651"/>
      <c r="AF25" s="651"/>
      <c r="AG25" s="651"/>
      <c r="AH25" s="651"/>
      <c r="AI25" s="651"/>
      <c r="AJ25" s="651"/>
      <c r="AK25" s="651"/>
      <c r="AL25" s="652" t="s">
        <v>227</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126</v>
      </c>
      <c r="BH25" s="648"/>
      <c r="BI25" s="648"/>
      <c r="BJ25" s="648"/>
      <c r="BK25" s="648"/>
      <c r="BL25" s="648"/>
      <c r="BM25" s="648"/>
      <c r="BN25" s="649"/>
      <c r="BO25" s="650" t="s">
        <v>126</v>
      </c>
      <c r="BP25" s="650"/>
      <c r="BQ25" s="650"/>
      <c r="BR25" s="650"/>
      <c r="BS25" s="656" t="s">
        <v>227</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6816451</v>
      </c>
      <c r="CS25" s="672"/>
      <c r="CT25" s="672"/>
      <c r="CU25" s="672"/>
      <c r="CV25" s="672"/>
      <c r="CW25" s="672"/>
      <c r="CX25" s="672"/>
      <c r="CY25" s="673"/>
      <c r="CZ25" s="652">
        <v>13</v>
      </c>
      <c r="DA25" s="684"/>
      <c r="DB25" s="684"/>
      <c r="DC25" s="686"/>
      <c r="DD25" s="656">
        <v>6212352</v>
      </c>
      <c r="DE25" s="672"/>
      <c r="DF25" s="672"/>
      <c r="DG25" s="672"/>
      <c r="DH25" s="672"/>
      <c r="DI25" s="672"/>
      <c r="DJ25" s="672"/>
      <c r="DK25" s="673"/>
      <c r="DL25" s="656">
        <v>6184098</v>
      </c>
      <c r="DM25" s="672"/>
      <c r="DN25" s="672"/>
      <c r="DO25" s="672"/>
      <c r="DP25" s="672"/>
      <c r="DQ25" s="672"/>
      <c r="DR25" s="672"/>
      <c r="DS25" s="672"/>
      <c r="DT25" s="672"/>
      <c r="DU25" s="672"/>
      <c r="DV25" s="673"/>
      <c r="DW25" s="652">
        <v>24.5</v>
      </c>
      <c r="DX25" s="684"/>
      <c r="DY25" s="684"/>
      <c r="DZ25" s="684"/>
      <c r="EA25" s="684"/>
      <c r="EB25" s="684"/>
      <c r="EC25" s="685"/>
    </row>
    <row r="26" spans="2:133" ht="11.25" customHeight="1">
      <c r="B26" s="644" t="s">
        <v>294</v>
      </c>
      <c r="C26" s="645"/>
      <c r="D26" s="645"/>
      <c r="E26" s="645"/>
      <c r="F26" s="645"/>
      <c r="G26" s="645"/>
      <c r="H26" s="645"/>
      <c r="I26" s="645"/>
      <c r="J26" s="645"/>
      <c r="K26" s="645"/>
      <c r="L26" s="645"/>
      <c r="M26" s="645"/>
      <c r="N26" s="645"/>
      <c r="O26" s="645"/>
      <c r="P26" s="645"/>
      <c r="Q26" s="646"/>
      <c r="R26" s="647">
        <v>24830360</v>
      </c>
      <c r="S26" s="648"/>
      <c r="T26" s="648"/>
      <c r="U26" s="648"/>
      <c r="V26" s="648"/>
      <c r="W26" s="648"/>
      <c r="X26" s="648"/>
      <c r="Y26" s="649"/>
      <c r="Z26" s="650">
        <v>42.9</v>
      </c>
      <c r="AA26" s="650"/>
      <c r="AB26" s="650"/>
      <c r="AC26" s="650"/>
      <c r="AD26" s="651">
        <v>23572841</v>
      </c>
      <c r="AE26" s="651"/>
      <c r="AF26" s="651"/>
      <c r="AG26" s="651"/>
      <c r="AH26" s="651"/>
      <c r="AI26" s="651"/>
      <c r="AJ26" s="651"/>
      <c r="AK26" s="651"/>
      <c r="AL26" s="652">
        <v>99.1</v>
      </c>
      <c r="AM26" s="653"/>
      <c r="AN26" s="653"/>
      <c r="AO26" s="654"/>
      <c r="AP26" s="666" t="s">
        <v>295</v>
      </c>
      <c r="AQ26" s="687"/>
      <c r="AR26" s="687"/>
      <c r="AS26" s="687"/>
      <c r="AT26" s="687"/>
      <c r="AU26" s="687"/>
      <c r="AV26" s="687"/>
      <c r="AW26" s="687"/>
      <c r="AX26" s="687"/>
      <c r="AY26" s="687"/>
      <c r="AZ26" s="687"/>
      <c r="BA26" s="687"/>
      <c r="BB26" s="687"/>
      <c r="BC26" s="687"/>
      <c r="BD26" s="687"/>
      <c r="BE26" s="687"/>
      <c r="BF26" s="668"/>
      <c r="BG26" s="647" t="s">
        <v>227</v>
      </c>
      <c r="BH26" s="648"/>
      <c r="BI26" s="648"/>
      <c r="BJ26" s="648"/>
      <c r="BK26" s="648"/>
      <c r="BL26" s="648"/>
      <c r="BM26" s="648"/>
      <c r="BN26" s="649"/>
      <c r="BO26" s="650" t="s">
        <v>126</v>
      </c>
      <c r="BP26" s="650"/>
      <c r="BQ26" s="650"/>
      <c r="BR26" s="650"/>
      <c r="BS26" s="656" t="s">
        <v>126</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4116219</v>
      </c>
      <c r="CS26" s="648"/>
      <c r="CT26" s="648"/>
      <c r="CU26" s="648"/>
      <c r="CV26" s="648"/>
      <c r="CW26" s="648"/>
      <c r="CX26" s="648"/>
      <c r="CY26" s="649"/>
      <c r="CZ26" s="652">
        <v>7.9</v>
      </c>
      <c r="DA26" s="684"/>
      <c r="DB26" s="684"/>
      <c r="DC26" s="686"/>
      <c r="DD26" s="656">
        <v>3797659</v>
      </c>
      <c r="DE26" s="648"/>
      <c r="DF26" s="648"/>
      <c r="DG26" s="648"/>
      <c r="DH26" s="648"/>
      <c r="DI26" s="648"/>
      <c r="DJ26" s="648"/>
      <c r="DK26" s="649"/>
      <c r="DL26" s="656" t="s">
        <v>227</v>
      </c>
      <c r="DM26" s="648"/>
      <c r="DN26" s="648"/>
      <c r="DO26" s="648"/>
      <c r="DP26" s="648"/>
      <c r="DQ26" s="648"/>
      <c r="DR26" s="648"/>
      <c r="DS26" s="648"/>
      <c r="DT26" s="648"/>
      <c r="DU26" s="648"/>
      <c r="DV26" s="649"/>
      <c r="DW26" s="652" t="s">
        <v>227</v>
      </c>
      <c r="DX26" s="684"/>
      <c r="DY26" s="684"/>
      <c r="DZ26" s="684"/>
      <c r="EA26" s="684"/>
      <c r="EB26" s="684"/>
      <c r="EC26" s="685"/>
    </row>
    <row r="27" spans="2:133" ht="11.25" customHeight="1">
      <c r="B27" s="644" t="s">
        <v>297</v>
      </c>
      <c r="C27" s="645"/>
      <c r="D27" s="645"/>
      <c r="E27" s="645"/>
      <c r="F27" s="645"/>
      <c r="G27" s="645"/>
      <c r="H27" s="645"/>
      <c r="I27" s="645"/>
      <c r="J27" s="645"/>
      <c r="K27" s="645"/>
      <c r="L27" s="645"/>
      <c r="M27" s="645"/>
      <c r="N27" s="645"/>
      <c r="O27" s="645"/>
      <c r="P27" s="645"/>
      <c r="Q27" s="646"/>
      <c r="R27" s="647">
        <v>19724</v>
      </c>
      <c r="S27" s="648"/>
      <c r="T27" s="648"/>
      <c r="U27" s="648"/>
      <c r="V27" s="648"/>
      <c r="W27" s="648"/>
      <c r="X27" s="648"/>
      <c r="Y27" s="649"/>
      <c r="Z27" s="650">
        <v>0</v>
      </c>
      <c r="AA27" s="650"/>
      <c r="AB27" s="650"/>
      <c r="AC27" s="650"/>
      <c r="AD27" s="651">
        <v>19724</v>
      </c>
      <c r="AE27" s="651"/>
      <c r="AF27" s="651"/>
      <c r="AG27" s="651"/>
      <c r="AH27" s="651"/>
      <c r="AI27" s="651"/>
      <c r="AJ27" s="651"/>
      <c r="AK27" s="651"/>
      <c r="AL27" s="652">
        <v>0.1</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15873570</v>
      </c>
      <c r="BH27" s="648"/>
      <c r="BI27" s="648"/>
      <c r="BJ27" s="648"/>
      <c r="BK27" s="648"/>
      <c r="BL27" s="648"/>
      <c r="BM27" s="648"/>
      <c r="BN27" s="649"/>
      <c r="BO27" s="650">
        <v>100</v>
      </c>
      <c r="BP27" s="650"/>
      <c r="BQ27" s="650"/>
      <c r="BR27" s="650"/>
      <c r="BS27" s="656" t="s">
        <v>126</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9696771</v>
      </c>
      <c r="CS27" s="672"/>
      <c r="CT27" s="672"/>
      <c r="CU27" s="672"/>
      <c r="CV27" s="672"/>
      <c r="CW27" s="672"/>
      <c r="CX27" s="672"/>
      <c r="CY27" s="673"/>
      <c r="CZ27" s="652">
        <v>18.5</v>
      </c>
      <c r="DA27" s="684"/>
      <c r="DB27" s="684"/>
      <c r="DC27" s="686"/>
      <c r="DD27" s="656">
        <v>2913508</v>
      </c>
      <c r="DE27" s="672"/>
      <c r="DF27" s="672"/>
      <c r="DG27" s="672"/>
      <c r="DH27" s="672"/>
      <c r="DI27" s="672"/>
      <c r="DJ27" s="672"/>
      <c r="DK27" s="673"/>
      <c r="DL27" s="656">
        <v>2692637</v>
      </c>
      <c r="DM27" s="672"/>
      <c r="DN27" s="672"/>
      <c r="DO27" s="672"/>
      <c r="DP27" s="672"/>
      <c r="DQ27" s="672"/>
      <c r="DR27" s="672"/>
      <c r="DS27" s="672"/>
      <c r="DT27" s="672"/>
      <c r="DU27" s="672"/>
      <c r="DV27" s="673"/>
      <c r="DW27" s="652">
        <v>10.7</v>
      </c>
      <c r="DX27" s="684"/>
      <c r="DY27" s="684"/>
      <c r="DZ27" s="684"/>
      <c r="EA27" s="684"/>
      <c r="EB27" s="684"/>
      <c r="EC27" s="685"/>
    </row>
    <row r="28" spans="2:133" ht="11.25" customHeight="1">
      <c r="B28" s="644" t="s">
        <v>300</v>
      </c>
      <c r="C28" s="645"/>
      <c r="D28" s="645"/>
      <c r="E28" s="645"/>
      <c r="F28" s="645"/>
      <c r="G28" s="645"/>
      <c r="H28" s="645"/>
      <c r="I28" s="645"/>
      <c r="J28" s="645"/>
      <c r="K28" s="645"/>
      <c r="L28" s="645"/>
      <c r="M28" s="645"/>
      <c r="N28" s="645"/>
      <c r="O28" s="645"/>
      <c r="P28" s="645"/>
      <c r="Q28" s="646"/>
      <c r="R28" s="647">
        <v>163323</v>
      </c>
      <c r="S28" s="648"/>
      <c r="T28" s="648"/>
      <c r="U28" s="648"/>
      <c r="V28" s="648"/>
      <c r="W28" s="648"/>
      <c r="X28" s="648"/>
      <c r="Y28" s="649"/>
      <c r="Z28" s="650">
        <v>0.3</v>
      </c>
      <c r="AA28" s="650"/>
      <c r="AB28" s="650"/>
      <c r="AC28" s="650"/>
      <c r="AD28" s="651" t="s">
        <v>227</v>
      </c>
      <c r="AE28" s="651"/>
      <c r="AF28" s="651"/>
      <c r="AG28" s="651"/>
      <c r="AH28" s="651"/>
      <c r="AI28" s="651"/>
      <c r="AJ28" s="651"/>
      <c r="AK28" s="651"/>
      <c r="AL28" s="652" t="s">
        <v>126</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3333808</v>
      </c>
      <c r="CS28" s="648"/>
      <c r="CT28" s="648"/>
      <c r="CU28" s="648"/>
      <c r="CV28" s="648"/>
      <c r="CW28" s="648"/>
      <c r="CX28" s="648"/>
      <c r="CY28" s="649"/>
      <c r="CZ28" s="652">
        <v>6.4</v>
      </c>
      <c r="DA28" s="684"/>
      <c r="DB28" s="684"/>
      <c r="DC28" s="686"/>
      <c r="DD28" s="656">
        <v>3298410</v>
      </c>
      <c r="DE28" s="648"/>
      <c r="DF28" s="648"/>
      <c r="DG28" s="648"/>
      <c r="DH28" s="648"/>
      <c r="DI28" s="648"/>
      <c r="DJ28" s="648"/>
      <c r="DK28" s="649"/>
      <c r="DL28" s="656">
        <v>3174153</v>
      </c>
      <c r="DM28" s="648"/>
      <c r="DN28" s="648"/>
      <c r="DO28" s="648"/>
      <c r="DP28" s="648"/>
      <c r="DQ28" s="648"/>
      <c r="DR28" s="648"/>
      <c r="DS28" s="648"/>
      <c r="DT28" s="648"/>
      <c r="DU28" s="648"/>
      <c r="DV28" s="649"/>
      <c r="DW28" s="652">
        <v>12.6</v>
      </c>
      <c r="DX28" s="684"/>
      <c r="DY28" s="684"/>
      <c r="DZ28" s="684"/>
      <c r="EA28" s="684"/>
      <c r="EB28" s="684"/>
      <c r="EC28" s="685"/>
    </row>
    <row r="29" spans="2:133" ht="11.25" customHeight="1">
      <c r="B29" s="644" t="s">
        <v>302</v>
      </c>
      <c r="C29" s="645"/>
      <c r="D29" s="645"/>
      <c r="E29" s="645"/>
      <c r="F29" s="645"/>
      <c r="G29" s="645"/>
      <c r="H29" s="645"/>
      <c r="I29" s="645"/>
      <c r="J29" s="645"/>
      <c r="K29" s="645"/>
      <c r="L29" s="645"/>
      <c r="M29" s="645"/>
      <c r="N29" s="645"/>
      <c r="O29" s="645"/>
      <c r="P29" s="645"/>
      <c r="Q29" s="646"/>
      <c r="R29" s="647">
        <v>206759</v>
      </c>
      <c r="S29" s="648"/>
      <c r="T29" s="648"/>
      <c r="U29" s="648"/>
      <c r="V29" s="648"/>
      <c r="W29" s="648"/>
      <c r="X29" s="648"/>
      <c r="Y29" s="649"/>
      <c r="Z29" s="650">
        <v>0.4</v>
      </c>
      <c r="AA29" s="650"/>
      <c r="AB29" s="650"/>
      <c r="AC29" s="650"/>
      <c r="AD29" s="651">
        <v>44098</v>
      </c>
      <c r="AE29" s="651"/>
      <c r="AF29" s="651"/>
      <c r="AG29" s="651"/>
      <c r="AH29" s="651"/>
      <c r="AI29" s="651"/>
      <c r="AJ29" s="651"/>
      <c r="AK29" s="651"/>
      <c r="AL29" s="652">
        <v>0.2</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303</v>
      </c>
      <c r="CE29" s="694"/>
      <c r="CF29" s="662" t="s">
        <v>69</v>
      </c>
      <c r="CG29" s="663"/>
      <c r="CH29" s="663"/>
      <c r="CI29" s="663"/>
      <c r="CJ29" s="663"/>
      <c r="CK29" s="663"/>
      <c r="CL29" s="663"/>
      <c r="CM29" s="663"/>
      <c r="CN29" s="663"/>
      <c r="CO29" s="663"/>
      <c r="CP29" s="663"/>
      <c r="CQ29" s="664"/>
      <c r="CR29" s="647">
        <v>3333808</v>
      </c>
      <c r="CS29" s="672"/>
      <c r="CT29" s="672"/>
      <c r="CU29" s="672"/>
      <c r="CV29" s="672"/>
      <c r="CW29" s="672"/>
      <c r="CX29" s="672"/>
      <c r="CY29" s="673"/>
      <c r="CZ29" s="652">
        <v>6.4</v>
      </c>
      <c r="DA29" s="684"/>
      <c r="DB29" s="684"/>
      <c r="DC29" s="686"/>
      <c r="DD29" s="656">
        <v>3298410</v>
      </c>
      <c r="DE29" s="672"/>
      <c r="DF29" s="672"/>
      <c r="DG29" s="672"/>
      <c r="DH29" s="672"/>
      <c r="DI29" s="672"/>
      <c r="DJ29" s="672"/>
      <c r="DK29" s="673"/>
      <c r="DL29" s="656">
        <v>3174153</v>
      </c>
      <c r="DM29" s="672"/>
      <c r="DN29" s="672"/>
      <c r="DO29" s="672"/>
      <c r="DP29" s="672"/>
      <c r="DQ29" s="672"/>
      <c r="DR29" s="672"/>
      <c r="DS29" s="672"/>
      <c r="DT29" s="672"/>
      <c r="DU29" s="672"/>
      <c r="DV29" s="673"/>
      <c r="DW29" s="652">
        <v>12.6</v>
      </c>
      <c r="DX29" s="684"/>
      <c r="DY29" s="684"/>
      <c r="DZ29" s="684"/>
      <c r="EA29" s="684"/>
      <c r="EB29" s="684"/>
      <c r="EC29" s="685"/>
    </row>
    <row r="30" spans="2:133" ht="11.25" customHeight="1">
      <c r="B30" s="644" t="s">
        <v>304</v>
      </c>
      <c r="C30" s="645"/>
      <c r="D30" s="645"/>
      <c r="E30" s="645"/>
      <c r="F30" s="645"/>
      <c r="G30" s="645"/>
      <c r="H30" s="645"/>
      <c r="I30" s="645"/>
      <c r="J30" s="645"/>
      <c r="K30" s="645"/>
      <c r="L30" s="645"/>
      <c r="M30" s="645"/>
      <c r="N30" s="645"/>
      <c r="O30" s="645"/>
      <c r="P30" s="645"/>
      <c r="Q30" s="646"/>
      <c r="R30" s="647">
        <v>261373</v>
      </c>
      <c r="S30" s="648"/>
      <c r="T30" s="648"/>
      <c r="U30" s="648"/>
      <c r="V30" s="648"/>
      <c r="W30" s="648"/>
      <c r="X30" s="648"/>
      <c r="Y30" s="649"/>
      <c r="Z30" s="650">
        <v>0.5</v>
      </c>
      <c r="AA30" s="650"/>
      <c r="AB30" s="650"/>
      <c r="AC30" s="650"/>
      <c r="AD30" s="651" t="s">
        <v>126</v>
      </c>
      <c r="AE30" s="651"/>
      <c r="AF30" s="651"/>
      <c r="AG30" s="651"/>
      <c r="AH30" s="651"/>
      <c r="AI30" s="651"/>
      <c r="AJ30" s="651"/>
      <c r="AK30" s="651"/>
      <c r="AL30" s="652" t="s">
        <v>126</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305</v>
      </c>
      <c r="BH30" s="691"/>
      <c r="BI30" s="691"/>
      <c r="BJ30" s="691"/>
      <c r="BK30" s="691"/>
      <c r="BL30" s="691"/>
      <c r="BM30" s="691"/>
      <c r="BN30" s="691"/>
      <c r="BO30" s="691"/>
      <c r="BP30" s="691"/>
      <c r="BQ30" s="692"/>
      <c r="BR30" s="626" t="s">
        <v>306</v>
      </c>
      <c r="BS30" s="691"/>
      <c r="BT30" s="691"/>
      <c r="BU30" s="691"/>
      <c r="BV30" s="691"/>
      <c r="BW30" s="691"/>
      <c r="BX30" s="691"/>
      <c r="BY30" s="691"/>
      <c r="BZ30" s="691"/>
      <c r="CA30" s="691"/>
      <c r="CB30" s="692"/>
      <c r="CD30" s="695"/>
      <c r="CE30" s="696"/>
      <c r="CF30" s="662" t="s">
        <v>307</v>
      </c>
      <c r="CG30" s="663"/>
      <c r="CH30" s="663"/>
      <c r="CI30" s="663"/>
      <c r="CJ30" s="663"/>
      <c r="CK30" s="663"/>
      <c r="CL30" s="663"/>
      <c r="CM30" s="663"/>
      <c r="CN30" s="663"/>
      <c r="CO30" s="663"/>
      <c r="CP30" s="663"/>
      <c r="CQ30" s="664"/>
      <c r="CR30" s="647">
        <v>3202475</v>
      </c>
      <c r="CS30" s="648"/>
      <c r="CT30" s="648"/>
      <c r="CU30" s="648"/>
      <c r="CV30" s="648"/>
      <c r="CW30" s="648"/>
      <c r="CX30" s="648"/>
      <c r="CY30" s="649"/>
      <c r="CZ30" s="652">
        <v>6.1</v>
      </c>
      <c r="DA30" s="684"/>
      <c r="DB30" s="684"/>
      <c r="DC30" s="686"/>
      <c r="DD30" s="656">
        <v>3167077</v>
      </c>
      <c r="DE30" s="648"/>
      <c r="DF30" s="648"/>
      <c r="DG30" s="648"/>
      <c r="DH30" s="648"/>
      <c r="DI30" s="648"/>
      <c r="DJ30" s="648"/>
      <c r="DK30" s="649"/>
      <c r="DL30" s="656">
        <v>3042820</v>
      </c>
      <c r="DM30" s="648"/>
      <c r="DN30" s="648"/>
      <c r="DO30" s="648"/>
      <c r="DP30" s="648"/>
      <c r="DQ30" s="648"/>
      <c r="DR30" s="648"/>
      <c r="DS30" s="648"/>
      <c r="DT30" s="648"/>
      <c r="DU30" s="648"/>
      <c r="DV30" s="649"/>
      <c r="DW30" s="652">
        <v>12.1</v>
      </c>
      <c r="DX30" s="684"/>
      <c r="DY30" s="684"/>
      <c r="DZ30" s="684"/>
      <c r="EA30" s="684"/>
      <c r="EB30" s="684"/>
      <c r="EC30" s="685"/>
    </row>
    <row r="31" spans="2:133" ht="11.25" customHeight="1">
      <c r="B31" s="644" t="s">
        <v>308</v>
      </c>
      <c r="C31" s="645"/>
      <c r="D31" s="645"/>
      <c r="E31" s="645"/>
      <c r="F31" s="645"/>
      <c r="G31" s="645"/>
      <c r="H31" s="645"/>
      <c r="I31" s="645"/>
      <c r="J31" s="645"/>
      <c r="K31" s="645"/>
      <c r="L31" s="645"/>
      <c r="M31" s="645"/>
      <c r="N31" s="645"/>
      <c r="O31" s="645"/>
      <c r="P31" s="645"/>
      <c r="Q31" s="646"/>
      <c r="R31" s="647">
        <v>19300263</v>
      </c>
      <c r="S31" s="648"/>
      <c r="T31" s="648"/>
      <c r="U31" s="648"/>
      <c r="V31" s="648"/>
      <c r="W31" s="648"/>
      <c r="X31" s="648"/>
      <c r="Y31" s="649"/>
      <c r="Z31" s="650">
        <v>33.4</v>
      </c>
      <c r="AA31" s="650"/>
      <c r="AB31" s="650"/>
      <c r="AC31" s="650"/>
      <c r="AD31" s="651" t="s">
        <v>126</v>
      </c>
      <c r="AE31" s="651"/>
      <c r="AF31" s="651"/>
      <c r="AG31" s="651"/>
      <c r="AH31" s="651"/>
      <c r="AI31" s="651"/>
      <c r="AJ31" s="651"/>
      <c r="AK31" s="651"/>
      <c r="AL31" s="652" t="s">
        <v>227</v>
      </c>
      <c r="AM31" s="653"/>
      <c r="AN31" s="653"/>
      <c r="AO31" s="654"/>
      <c r="AP31" s="704" t="s">
        <v>309</v>
      </c>
      <c r="AQ31" s="705"/>
      <c r="AR31" s="705"/>
      <c r="AS31" s="705"/>
      <c r="AT31" s="710" t="s">
        <v>310</v>
      </c>
      <c r="AU31" s="231"/>
      <c r="AV31" s="231"/>
      <c r="AW31" s="231"/>
      <c r="AX31" s="633" t="s">
        <v>185</v>
      </c>
      <c r="AY31" s="634"/>
      <c r="AZ31" s="634"/>
      <c r="BA31" s="634"/>
      <c r="BB31" s="634"/>
      <c r="BC31" s="634"/>
      <c r="BD31" s="634"/>
      <c r="BE31" s="634"/>
      <c r="BF31" s="635"/>
      <c r="BG31" s="703">
        <v>99</v>
      </c>
      <c r="BH31" s="699"/>
      <c r="BI31" s="699"/>
      <c r="BJ31" s="699"/>
      <c r="BK31" s="699"/>
      <c r="BL31" s="699"/>
      <c r="BM31" s="642">
        <v>97.5</v>
      </c>
      <c r="BN31" s="699"/>
      <c r="BO31" s="699"/>
      <c r="BP31" s="699"/>
      <c r="BQ31" s="700"/>
      <c r="BR31" s="703">
        <v>99</v>
      </c>
      <c r="BS31" s="699"/>
      <c r="BT31" s="699"/>
      <c r="BU31" s="699"/>
      <c r="BV31" s="699"/>
      <c r="BW31" s="699"/>
      <c r="BX31" s="642">
        <v>97.7</v>
      </c>
      <c r="BY31" s="699"/>
      <c r="BZ31" s="699"/>
      <c r="CA31" s="699"/>
      <c r="CB31" s="700"/>
      <c r="CD31" s="695"/>
      <c r="CE31" s="696"/>
      <c r="CF31" s="662" t="s">
        <v>311</v>
      </c>
      <c r="CG31" s="663"/>
      <c r="CH31" s="663"/>
      <c r="CI31" s="663"/>
      <c r="CJ31" s="663"/>
      <c r="CK31" s="663"/>
      <c r="CL31" s="663"/>
      <c r="CM31" s="663"/>
      <c r="CN31" s="663"/>
      <c r="CO31" s="663"/>
      <c r="CP31" s="663"/>
      <c r="CQ31" s="664"/>
      <c r="CR31" s="647">
        <v>131333</v>
      </c>
      <c r="CS31" s="672"/>
      <c r="CT31" s="672"/>
      <c r="CU31" s="672"/>
      <c r="CV31" s="672"/>
      <c r="CW31" s="672"/>
      <c r="CX31" s="672"/>
      <c r="CY31" s="673"/>
      <c r="CZ31" s="652">
        <v>0.3</v>
      </c>
      <c r="DA31" s="684"/>
      <c r="DB31" s="684"/>
      <c r="DC31" s="686"/>
      <c r="DD31" s="656">
        <v>131333</v>
      </c>
      <c r="DE31" s="672"/>
      <c r="DF31" s="672"/>
      <c r="DG31" s="672"/>
      <c r="DH31" s="672"/>
      <c r="DI31" s="672"/>
      <c r="DJ31" s="672"/>
      <c r="DK31" s="673"/>
      <c r="DL31" s="656">
        <v>131333</v>
      </c>
      <c r="DM31" s="672"/>
      <c r="DN31" s="672"/>
      <c r="DO31" s="672"/>
      <c r="DP31" s="672"/>
      <c r="DQ31" s="672"/>
      <c r="DR31" s="672"/>
      <c r="DS31" s="672"/>
      <c r="DT31" s="672"/>
      <c r="DU31" s="672"/>
      <c r="DV31" s="673"/>
      <c r="DW31" s="652">
        <v>0.5</v>
      </c>
      <c r="DX31" s="684"/>
      <c r="DY31" s="684"/>
      <c r="DZ31" s="684"/>
      <c r="EA31" s="684"/>
      <c r="EB31" s="684"/>
      <c r="EC31" s="685"/>
    </row>
    <row r="32" spans="2:133" ht="11.25" customHeight="1">
      <c r="B32" s="714" t="s">
        <v>312</v>
      </c>
      <c r="C32" s="715"/>
      <c r="D32" s="715"/>
      <c r="E32" s="715"/>
      <c r="F32" s="715"/>
      <c r="G32" s="715"/>
      <c r="H32" s="715"/>
      <c r="I32" s="715"/>
      <c r="J32" s="715"/>
      <c r="K32" s="715"/>
      <c r="L32" s="715"/>
      <c r="M32" s="715"/>
      <c r="N32" s="715"/>
      <c r="O32" s="715"/>
      <c r="P32" s="715"/>
      <c r="Q32" s="716"/>
      <c r="R32" s="647" t="s">
        <v>126</v>
      </c>
      <c r="S32" s="648"/>
      <c r="T32" s="648"/>
      <c r="U32" s="648"/>
      <c r="V32" s="648"/>
      <c r="W32" s="648"/>
      <c r="X32" s="648"/>
      <c r="Y32" s="649"/>
      <c r="Z32" s="650" t="s">
        <v>126</v>
      </c>
      <c r="AA32" s="650"/>
      <c r="AB32" s="650"/>
      <c r="AC32" s="650"/>
      <c r="AD32" s="651" t="s">
        <v>227</v>
      </c>
      <c r="AE32" s="651"/>
      <c r="AF32" s="651"/>
      <c r="AG32" s="651"/>
      <c r="AH32" s="651"/>
      <c r="AI32" s="651"/>
      <c r="AJ32" s="651"/>
      <c r="AK32" s="651"/>
      <c r="AL32" s="652" t="s">
        <v>126</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3">
        <v>98.9</v>
      </c>
      <c r="BH32" s="672"/>
      <c r="BI32" s="672"/>
      <c r="BJ32" s="672"/>
      <c r="BK32" s="672"/>
      <c r="BL32" s="672"/>
      <c r="BM32" s="653">
        <v>97.2</v>
      </c>
      <c r="BN32" s="701"/>
      <c r="BO32" s="701"/>
      <c r="BP32" s="701"/>
      <c r="BQ32" s="702"/>
      <c r="BR32" s="713">
        <v>99</v>
      </c>
      <c r="BS32" s="672"/>
      <c r="BT32" s="672"/>
      <c r="BU32" s="672"/>
      <c r="BV32" s="672"/>
      <c r="BW32" s="672"/>
      <c r="BX32" s="653">
        <v>97.5</v>
      </c>
      <c r="BY32" s="701"/>
      <c r="BZ32" s="701"/>
      <c r="CA32" s="701"/>
      <c r="CB32" s="702"/>
      <c r="CD32" s="697"/>
      <c r="CE32" s="698"/>
      <c r="CF32" s="662" t="s">
        <v>315</v>
      </c>
      <c r="CG32" s="663"/>
      <c r="CH32" s="663"/>
      <c r="CI32" s="663"/>
      <c r="CJ32" s="663"/>
      <c r="CK32" s="663"/>
      <c r="CL32" s="663"/>
      <c r="CM32" s="663"/>
      <c r="CN32" s="663"/>
      <c r="CO32" s="663"/>
      <c r="CP32" s="663"/>
      <c r="CQ32" s="664"/>
      <c r="CR32" s="647" t="s">
        <v>126</v>
      </c>
      <c r="CS32" s="648"/>
      <c r="CT32" s="648"/>
      <c r="CU32" s="648"/>
      <c r="CV32" s="648"/>
      <c r="CW32" s="648"/>
      <c r="CX32" s="648"/>
      <c r="CY32" s="649"/>
      <c r="CZ32" s="652" t="s">
        <v>126</v>
      </c>
      <c r="DA32" s="684"/>
      <c r="DB32" s="684"/>
      <c r="DC32" s="686"/>
      <c r="DD32" s="656" t="s">
        <v>126</v>
      </c>
      <c r="DE32" s="648"/>
      <c r="DF32" s="648"/>
      <c r="DG32" s="648"/>
      <c r="DH32" s="648"/>
      <c r="DI32" s="648"/>
      <c r="DJ32" s="648"/>
      <c r="DK32" s="649"/>
      <c r="DL32" s="656" t="s">
        <v>227</v>
      </c>
      <c r="DM32" s="648"/>
      <c r="DN32" s="648"/>
      <c r="DO32" s="648"/>
      <c r="DP32" s="648"/>
      <c r="DQ32" s="648"/>
      <c r="DR32" s="648"/>
      <c r="DS32" s="648"/>
      <c r="DT32" s="648"/>
      <c r="DU32" s="648"/>
      <c r="DV32" s="649"/>
      <c r="DW32" s="652" t="s">
        <v>227</v>
      </c>
      <c r="DX32" s="684"/>
      <c r="DY32" s="684"/>
      <c r="DZ32" s="684"/>
      <c r="EA32" s="684"/>
      <c r="EB32" s="684"/>
      <c r="EC32" s="685"/>
    </row>
    <row r="33" spans="2:133" ht="11.25" customHeight="1">
      <c r="B33" s="644" t="s">
        <v>316</v>
      </c>
      <c r="C33" s="645"/>
      <c r="D33" s="645"/>
      <c r="E33" s="645"/>
      <c r="F33" s="645"/>
      <c r="G33" s="645"/>
      <c r="H33" s="645"/>
      <c r="I33" s="645"/>
      <c r="J33" s="645"/>
      <c r="K33" s="645"/>
      <c r="L33" s="645"/>
      <c r="M33" s="645"/>
      <c r="N33" s="645"/>
      <c r="O33" s="645"/>
      <c r="P33" s="645"/>
      <c r="Q33" s="646"/>
      <c r="R33" s="647">
        <v>2934714</v>
      </c>
      <c r="S33" s="648"/>
      <c r="T33" s="648"/>
      <c r="U33" s="648"/>
      <c r="V33" s="648"/>
      <c r="W33" s="648"/>
      <c r="X33" s="648"/>
      <c r="Y33" s="649"/>
      <c r="Z33" s="650">
        <v>5.0999999999999996</v>
      </c>
      <c r="AA33" s="650"/>
      <c r="AB33" s="650"/>
      <c r="AC33" s="650"/>
      <c r="AD33" s="651" t="s">
        <v>227</v>
      </c>
      <c r="AE33" s="651"/>
      <c r="AF33" s="651"/>
      <c r="AG33" s="651"/>
      <c r="AH33" s="651"/>
      <c r="AI33" s="651"/>
      <c r="AJ33" s="651"/>
      <c r="AK33" s="651"/>
      <c r="AL33" s="652" t="s">
        <v>126</v>
      </c>
      <c r="AM33" s="653"/>
      <c r="AN33" s="653"/>
      <c r="AO33" s="654"/>
      <c r="AP33" s="708"/>
      <c r="AQ33" s="709"/>
      <c r="AR33" s="709"/>
      <c r="AS33" s="709"/>
      <c r="AT33" s="712"/>
      <c r="AU33" s="232"/>
      <c r="AV33" s="232"/>
      <c r="AW33" s="232"/>
      <c r="AX33" s="688" t="s">
        <v>317</v>
      </c>
      <c r="AY33" s="689"/>
      <c r="AZ33" s="689"/>
      <c r="BA33" s="689"/>
      <c r="BB33" s="689"/>
      <c r="BC33" s="689"/>
      <c r="BD33" s="689"/>
      <c r="BE33" s="689"/>
      <c r="BF33" s="690"/>
      <c r="BG33" s="717">
        <v>98.9</v>
      </c>
      <c r="BH33" s="718"/>
      <c r="BI33" s="718"/>
      <c r="BJ33" s="718"/>
      <c r="BK33" s="718"/>
      <c r="BL33" s="718"/>
      <c r="BM33" s="719">
        <v>97.6</v>
      </c>
      <c r="BN33" s="718"/>
      <c r="BO33" s="718"/>
      <c r="BP33" s="718"/>
      <c r="BQ33" s="720"/>
      <c r="BR33" s="717">
        <v>99</v>
      </c>
      <c r="BS33" s="718"/>
      <c r="BT33" s="718"/>
      <c r="BU33" s="718"/>
      <c r="BV33" s="718"/>
      <c r="BW33" s="718"/>
      <c r="BX33" s="719">
        <v>97.7</v>
      </c>
      <c r="BY33" s="718"/>
      <c r="BZ33" s="718"/>
      <c r="CA33" s="718"/>
      <c r="CB33" s="720"/>
      <c r="CD33" s="662" t="s">
        <v>318</v>
      </c>
      <c r="CE33" s="663"/>
      <c r="CF33" s="663"/>
      <c r="CG33" s="663"/>
      <c r="CH33" s="663"/>
      <c r="CI33" s="663"/>
      <c r="CJ33" s="663"/>
      <c r="CK33" s="663"/>
      <c r="CL33" s="663"/>
      <c r="CM33" s="663"/>
      <c r="CN33" s="663"/>
      <c r="CO33" s="663"/>
      <c r="CP33" s="663"/>
      <c r="CQ33" s="664"/>
      <c r="CR33" s="647">
        <v>28824443</v>
      </c>
      <c r="CS33" s="672"/>
      <c r="CT33" s="672"/>
      <c r="CU33" s="672"/>
      <c r="CV33" s="672"/>
      <c r="CW33" s="672"/>
      <c r="CX33" s="672"/>
      <c r="CY33" s="673"/>
      <c r="CZ33" s="652">
        <v>55.1</v>
      </c>
      <c r="DA33" s="684"/>
      <c r="DB33" s="684"/>
      <c r="DC33" s="686"/>
      <c r="DD33" s="656">
        <v>14324414</v>
      </c>
      <c r="DE33" s="672"/>
      <c r="DF33" s="672"/>
      <c r="DG33" s="672"/>
      <c r="DH33" s="672"/>
      <c r="DI33" s="672"/>
      <c r="DJ33" s="672"/>
      <c r="DK33" s="673"/>
      <c r="DL33" s="656">
        <v>11100138</v>
      </c>
      <c r="DM33" s="672"/>
      <c r="DN33" s="672"/>
      <c r="DO33" s="672"/>
      <c r="DP33" s="672"/>
      <c r="DQ33" s="672"/>
      <c r="DR33" s="672"/>
      <c r="DS33" s="672"/>
      <c r="DT33" s="672"/>
      <c r="DU33" s="672"/>
      <c r="DV33" s="673"/>
      <c r="DW33" s="652">
        <v>44</v>
      </c>
      <c r="DX33" s="684"/>
      <c r="DY33" s="684"/>
      <c r="DZ33" s="684"/>
      <c r="EA33" s="684"/>
      <c r="EB33" s="684"/>
      <c r="EC33" s="685"/>
    </row>
    <row r="34" spans="2:133" ht="11.25" customHeight="1">
      <c r="B34" s="644" t="s">
        <v>319</v>
      </c>
      <c r="C34" s="645"/>
      <c r="D34" s="645"/>
      <c r="E34" s="645"/>
      <c r="F34" s="645"/>
      <c r="G34" s="645"/>
      <c r="H34" s="645"/>
      <c r="I34" s="645"/>
      <c r="J34" s="645"/>
      <c r="K34" s="645"/>
      <c r="L34" s="645"/>
      <c r="M34" s="645"/>
      <c r="N34" s="645"/>
      <c r="O34" s="645"/>
      <c r="P34" s="645"/>
      <c r="Q34" s="646"/>
      <c r="R34" s="647">
        <v>54108</v>
      </c>
      <c r="S34" s="648"/>
      <c r="T34" s="648"/>
      <c r="U34" s="648"/>
      <c r="V34" s="648"/>
      <c r="W34" s="648"/>
      <c r="X34" s="648"/>
      <c r="Y34" s="649"/>
      <c r="Z34" s="650">
        <v>0.1</v>
      </c>
      <c r="AA34" s="650"/>
      <c r="AB34" s="650"/>
      <c r="AC34" s="650"/>
      <c r="AD34" s="651">
        <v>42</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6841137</v>
      </c>
      <c r="CS34" s="648"/>
      <c r="CT34" s="648"/>
      <c r="CU34" s="648"/>
      <c r="CV34" s="648"/>
      <c r="CW34" s="648"/>
      <c r="CX34" s="648"/>
      <c r="CY34" s="649"/>
      <c r="CZ34" s="652">
        <v>13.1</v>
      </c>
      <c r="DA34" s="684"/>
      <c r="DB34" s="684"/>
      <c r="DC34" s="686"/>
      <c r="DD34" s="656">
        <v>5262125</v>
      </c>
      <c r="DE34" s="648"/>
      <c r="DF34" s="648"/>
      <c r="DG34" s="648"/>
      <c r="DH34" s="648"/>
      <c r="DI34" s="648"/>
      <c r="DJ34" s="648"/>
      <c r="DK34" s="649"/>
      <c r="DL34" s="656">
        <v>4309120</v>
      </c>
      <c r="DM34" s="648"/>
      <c r="DN34" s="648"/>
      <c r="DO34" s="648"/>
      <c r="DP34" s="648"/>
      <c r="DQ34" s="648"/>
      <c r="DR34" s="648"/>
      <c r="DS34" s="648"/>
      <c r="DT34" s="648"/>
      <c r="DU34" s="648"/>
      <c r="DV34" s="649"/>
      <c r="DW34" s="652">
        <v>17.100000000000001</v>
      </c>
      <c r="DX34" s="684"/>
      <c r="DY34" s="684"/>
      <c r="DZ34" s="684"/>
      <c r="EA34" s="684"/>
      <c r="EB34" s="684"/>
      <c r="EC34" s="685"/>
    </row>
    <row r="35" spans="2:133" ht="11.25" customHeight="1">
      <c r="B35" s="644" t="s">
        <v>321</v>
      </c>
      <c r="C35" s="645"/>
      <c r="D35" s="645"/>
      <c r="E35" s="645"/>
      <c r="F35" s="645"/>
      <c r="G35" s="645"/>
      <c r="H35" s="645"/>
      <c r="I35" s="645"/>
      <c r="J35" s="645"/>
      <c r="K35" s="645"/>
      <c r="L35" s="645"/>
      <c r="M35" s="645"/>
      <c r="N35" s="645"/>
      <c r="O35" s="645"/>
      <c r="P35" s="645"/>
      <c r="Q35" s="646"/>
      <c r="R35" s="647">
        <v>28384</v>
      </c>
      <c r="S35" s="648"/>
      <c r="T35" s="648"/>
      <c r="U35" s="648"/>
      <c r="V35" s="648"/>
      <c r="W35" s="648"/>
      <c r="X35" s="648"/>
      <c r="Y35" s="649"/>
      <c r="Z35" s="650">
        <v>0</v>
      </c>
      <c r="AA35" s="650"/>
      <c r="AB35" s="650"/>
      <c r="AC35" s="650"/>
      <c r="AD35" s="651" t="s">
        <v>227</v>
      </c>
      <c r="AE35" s="651"/>
      <c r="AF35" s="651"/>
      <c r="AG35" s="651"/>
      <c r="AH35" s="651"/>
      <c r="AI35" s="651"/>
      <c r="AJ35" s="651"/>
      <c r="AK35" s="651"/>
      <c r="AL35" s="652" t="s">
        <v>126</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878545</v>
      </c>
      <c r="CS35" s="672"/>
      <c r="CT35" s="672"/>
      <c r="CU35" s="672"/>
      <c r="CV35" s="672"/>
      <c r="CW35" s="672"/>
      <c r="CX35" s="672"/>
      <c r="CY35" s="673"/>
      <c r="CZ35" s="652">
        <v>1.7</v>
      </c>
      <c r="DA35" s="684"/>
      <c r="DB35" s="684"/>
      <c r="DC35" s="686"/>
      <c r="DD35" s="656">
        <v>485618</v>
      </c>
      <c r="DE35" s="672"/>
      <c r="DF35" s="672"/>
      <c r="DG35" s="672"/>
      <c r="DH35" s="672"/>
      <c r="DI35" s="672"/>
      <c r="DJ35" s="672"/>
      <c r="DK35" s="673"/>
      <c r="DL35" s="656">
        <v>485618</v>
      </c>
      <c r="DM35" s="672"/>
      <c r="DN35" s="672"/>
      <c r="DO35" s="672"/>
      <c r="DP35" s="672"/>
      <c r="DQ35" s="672"/>
      <c r="DR35" s="672"/>
      <c r="DS35" s="672"/>
      <c r="DT35" s="672"/>
      <c r="DU35" s="672"/>
      <c r="DV35" s="673"/>
      <c r="DW35" s="652">
        <v>1.9</v>
      </c>
      <c r="DX35" s="684"/>
      <c r="DY35" s="684"/>
      <c r="DZ35" s="684"/>
      <c r="EA35" s="684"/>
      <c r="EB35" s="684"/>
      <c r="EC35" s="685"/>
    </row>
    <row r="36" spans="2:133" ht="11.25" customHeight="1">
      <c r="B36" s="644" t="s">
        <v>325</v>
      </c>
      <c r="C36" s="645"/>
      <c r="D36" s="645"/>
      <c r="E36" s="645"/>
      <c r="F36" s="645"/>
      <c r="G36" s="645"/>
      <c r="H36" s="645"/>
      <c r="I36" s="645"/>
      <c r="J36" s="645"/>
      <c r="K36" s="645"/>
      <c r="L36" s="645"/>
      <c r="M36" s="645"/>
      <c r="N36" s="645"/>
      <c r="O36" s="645"/>
      <c r="P36" s="645"/>
      <c r="Q36" s="646"/>
      <c r="R36" s="647">
        <v>1202035</v>
      </c>
      <c r="S36" s="648"/>
      <c r="T36" s="648"/>
      <c r="U36" s="648"/>
      <c r="V36" s="648"/>
      <c r="W36" s="648"/>
      <c r="X36" s="648"/>
      <c r="Y36" s="649"/>
      <c r="Z36" s="650">
        <v>2.1</v>
      </c>
      <c r="AA36" s="650"/>
      <c r="AB36" s="650"/>
      <c r="AC36" s="650"/>
      <c r="AD36" s="651" t="s">
        <v>227</v>
      </c>
      <c r="AE36" s="651"/>
      <c r="AF36" s="651"/>
      <c r="AG36" s="651"/>
      <c r="AH36" s="651"/>
      <c r="AI36" s="651"/>
      <c r="AJ36" s="651"/>
      <c r="AK36" s="651"/>
      <c r="AL36" s="652" t="s">
        <v>126</v>
      </c>
      <c r="AM36" s="653"/>
      <c r="AN36" s="653"/>
      <c r="AO36" s="654"/>
      <c r="AP36" s="235"/>
      <c r="AQ36" s="721" t="s">
        <v>326</v>
      </c>
      <c r="AR36" s="722"/>
      <c r="AS36" s="722"/>
      <c r="AT36" s="722"/>
      <c r="AU36" s="722"/>
      <c r="AV36" s="722"/>
      <c r="AW36" s="722"/>
      <c r="AX36" s="722"/>
      <c r="AY36" s="723"/>
      <c r="AZ36" s="636">
        <v>5150197</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47850</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16123379</v>
      </c>
      <c r="CS36" s="648"/>
      <c r="CT36" s="648"/>
      <c r="CU36" s="648"/>
      <c r="CV36" s="648"/>
      <c r="CW36" s="648"/>
      <c r="CX36" s="648"/>
      <c r="CY36" s="649"/>
      <c r="CZ36" s="652">
        <v>30.8</v>
      </c>
      <c r="DA36" s="684"/>
      <c r="DB36" s="684"/>
      <c r="DC36" s="686"/>
      <c r="DD36" s="656">
        <v>4235625</v>
      </c>
      <c r="DE36" s="648"/>
      <c r="DF36" s="648"/>
      <c r="DG36" s="648"/>
      <c r="DH36" s="648"/>
      <c r="DI36" s="648"/>
      <c r="DJ36" s="648"/>
      <c r="DK36" s="649"/>
      <c r="DL36" s="656">
        <v>3070524</v>
      </c>
      <c r="DM36" s="648"/>
      <c r="DN36" s="648"/>
      <c r="DO36" s="648"/>
      <c r="DP36" s="648"/>
      <c r="DQ36" s="648"/>
      <c r="DR36" s="648"/>
      <c r="DS36" s="648"/>
      <c r="DT36" s="648"/>
      <c r="DU36" s="648"/>
      <c r="DV36" s="649"/>
      <c r="DW36" s="652">
        <v>12.2</v>
      </c>
      <c r="DX36" s="684"/>
      <c r="DY36" s="684"/>
      <c r="DZ36" s="684"/>
      <c r="EA36" s="684"/>
      <c r="EB36" s="684"/>
      <c r="EC36" s="685"/>
    </row>
    <row r="37" spans="2:133" ht="11.25" customHeight="1">
      <c r="B37" s="644" t="s">
        <v>329</v>
      </c>
      <c r="C37" s="645"/>
      <c r="D37" s="645"/>
      <c r="E37" s="645"/>
      <c r="F37" s="645"/>
      <c r="G37" s="645"/>
      <c r="H37" s="645"/>
      <c r="I37" s="645"/>
      <c r="J37" s="645"/>
      <c r="K37" s="645"/>
      <c r="L37" s="645"/>
      <c r="M37" s="645"/>
      <c r="N37" s="645"/>
      <c r="O37" s="645"/>
      <c r="P37" s="645"/>
      <c r="Q37" s="646"/>
      <c r="R37" s="647">
        <v>4788409</v>
      </c>
      <c r="S37" s="648"/>
      <c r="T37" s="648"/>
      <c r="U37" s="648"/>
      <c r="V37" s="648"/>
      <c r="W37" s="648"/>
      <c r="X37" s="648"/>
      <c r="Y37" s="649"/>
      <c r="Z37" s="650">
        <v>8.3000000000000007</v>
      </c>
      <c r="AA37" s="650"/>
      <c r="AB37" s="650"/>
      <c r="AC37" s="650"/>
      <c r="AD37" s="651" t="s">
        <v>227</v>
      </c>
      <c r="AE37" s="651"/>
      <c r="AF37" s="651"/>
      <c r="AG37" s="651"/>
      <c r="AH37" s="651"/>
      <c r="AI37" s="651"/>
      <c r="AJ37" s="651"/>
      <c r="AK37" s="651"/>
      <c r="AL37" s="652" t="s">
        <v>126</v>
      </c>
      <c r="AM37" s="653"/>
      <c r="AN37" s="653"/>
      <c r="AO37" s="654"/>
      <c r="AQ37" s="725" t="s">
        <v>330</v>
      </c>
      <c r="AR37" s="726"/>
      <c r="AS37" s="726"/>
      <c r="AT37" s="726"/>
      <c r="AU37" s="726"/>
      <c r="AV37" s="726"/>
      <c r="AW37" s="726"/>
      <c r="AX37" s="726"/>
      <c r="AY37" s="727"/>
      <c r="AZ37" s="647">
        <v>1298367</v>
      </c>
      <c r="BA37" s="648"/>
      <c r="BB37" s="648"/>
      <c r="BC37" s="648"/>
      <c r="BD37" s="672"/>
      <c r="BE37" s="672"/>
      <c r="BF37" s="702"/>
      <c r="BG37" s="662" t="s">
        <v>331</v>
      </c>
      <c r="BH37" s="663"/>
      <c r="BI37" s="663"/>
      <c r="BJ37" s="663"/>
      <c r="BK37" s="663"/>
      <c r="BL37" s="663"/>
      <c r="BM37" s="663"/>
      <c r="BN37" s="663"/>
      <c r="BO37" s="663"/>
      <c r="BP37" s="663"/>
      <c r="BQ37" s="663"/>
      <c r="BR37" s="663"/>
      <c r="BS37" s="663"/>
      <c r="BT37" s="663"/>
      <c r="BU37" s="664"/>
      <c r="BV37" s="647">
        <v>4362</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1470919</v>
      </c>
      <c r="CS37" s="672"/>
      <c r="CT37" s="672"/>
      <c r="CU37" s="672"/>
      <c r="CV37" s="672"/>
      <c r="CW37" s="672"/>
      <c r="CX37" s="672"/>
      <c r="CY37" s="673"/>
      <c r="CZ37" s="652">
        <v>2.8</v>
      </c>
      <c r="DA37" s="684"/>
      <c r="DB37" s="684"/>
      <c r="DC37" s="686"/>
      <c r="DD37" s="656">
        <v>1470919</v>
      </c>
      <c r="DE37" s="672"/>
      <c r="DF37" s="672"/>
      <c r="DG37" s="672"/>
      <c r="DH37" s="672"/>
      <c r="DI37" s="672"/>
      <c r="DJ37" s="672"/>
      <c r="DK37" s="673"/>
      <c r="DL37" s="656">
        <v>1470919</v>
      </c>
      <c r="DM37" s="672"/>
      <c r="DN37" s="672"/>
      <c r="DO37" s="672"/>
      <c r="DP37" s="672"/>
      <c r="DQ37" s="672"/>
      <c r="DR37" s="672"/>
      <c r="DS37" s="672"/>
      <c r="DT37" s="672"/>
      <c r="DU37" s="672"/>
      <c r="DV37" s="673"/>
      <c r="DW37" s="652">
        <v>5.8</v>
      </c>
      <c r="DX37" s="684"/>
      <c r="DY37" s="684"/>
      <c r="DZ37" s="684"/>
      <c r="EA37" s="684"/>
      <c r="EB37" s="684"/>
      <c r="EC37" s="685"/>
    </row>
    <row r="38" spans="2:133" ht="11.25" customHeight="1">
      <c r="B38" s="644" t="s">
        <v>333</v>
      </c>
      <c r="C38" s="645"/>
      <c r="D38" s="645"/>
      <c r="E38" s="645"/>
      <c r="F38" s="645"/>
      <c r="G38" s="645"/>
      <c r="H38" s="645"/>
      <c r="I38" s="645"/>
      <c r="J38" s="645"/>
      <c r="K38" s="645"/>
      <c r="L38" s="645"/>
      <c r="M38" s="645"/>
      <c r="N38" s="645"/>
      <c r="O38" s="645"/>
      <c r="P38" s="645"/>
      <c r="Q38" s="646"/>
      <c r="R38" s="647">
        <v>883296</v>
      </c>
      <c r="S38" s="648"/>
      <c r="T38" s="648"/>
      <c r="U38" s="648"/>
      <c r="V38" s="648"/>
      <c r="W38" s="648"/>
      <c r="X38" s="648"/>
      <c r="Y38" s="649"/>
      <c r="Z38" s="650">
        <v>1.5</v>
      </c>
      <c r="AA38" s="650"/>
      <c r="AB38" s="650"/>
      <c r="AC38" s="650"/>
      <c r="AD38" s="651">
        <v>142174</v>
      </c>
      <c r="AE38" s="651"/>
      <c r="AF38" s="651"/>
      <c r="AG38" s="651"/>
      <c r="AH38" s="651"/>
      <c r="AI38" s="651"/>
      <c r="AJ38" s="651"/>
      <c r="AK38" s="651"/>
      <c r="AL38" s="652">
        <v>0.6</v>
      </c>
      <c r="AM38" s="653"/>
      <c r="AN38" s="653"/>
      <c r="AO38" s="654"/>
      <c r="AQ38" s="725" t="s">
        <v>334</v>
      </c>
      <c r="AR38" s="726"/>
      <c r="AS38" s="726"/>
      <c r="AT38" s="726"/>
      <c r="AU38" s="726"/>
      <c r="AV38" s="726"/>
      <c r="AW38" s="726"/>
      <c r="AX38" s="726"/>
      <c r="AY38" s="727"/>
      <c r="AZ38" s="647">
        <v>227628</v>
      </c>
      <c r="BA38" s="648"/>
      <c r="BB38" s="648"/>
      <c r="BC38" s="648"/>
      <c r="BD38" s="672"/>
      <c r="BE38" s="672"/>
      <c r="BF38" s="702"/>
      <c r="BG38" s="662" t="s">
        <v>335</v>
      </c>
      <c r="BH38" s="663"/>
      <c r="BI38" s="663"/>
      <c r="BJ38" s="663"/>
      <c r="BK38" s="663"/>
      <c r="BL38" s="663"/>
      <c r="BM38" s="663"/>
      <c r="BN38" s="663"/>
      <c r="BO38" s="663"/>
      <c r="BP38" s="663"/>
      <c r="BQ38" s="663"/>
      <c r="BR38" s="663"/>
      <c r="BS38" s="663"/>
      <c r="BT38" s="663"/>
      <c r="BU38" s="664"/>
      <c r="BV38" s="647">
        <v>16686</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4142569</v>
      </c>
      <c r="CS38" s="648"/>
      <c r="CT38" s="648"/>
      <c r="CU38" s="648"/>
      <c r="CV38" s="648"/>
      <c r="CW38" s="648"/>
      <c r="CX38" s="648"/>
      <c r="CY38" s="649"/>
      <c r="CZ38" s="652">
        <v>7.9</v>
      </c>
      <c r="DA38" s="684"/>
      <c r="DB38" s="684"/>
      <c r="DC38" s="686"/>
      <c r="DD38" s="656">
        <v>3584727</v>
      </c>
      <c r="DE38" s="648"/>
      <c r="DF38" s="648"/>
      <c r="DG38" s="648"/>
      <c r="DH38" s="648"/>
      <c r="DI38" s="648"/>
      <c r="DJ38" s="648"/>
      <c r="DK38" s="649"/>
      <c r="DL38" s="656">
        <v>3234876</v>
      </c>
      <c r="DM38" s="648"/>
      <c r="DN38" s="648"/>
      <c r="DO38" s="648"/>
      <c r="DP38" s="648"/>
      <c r="DQ38" s="648"/>
      <c r="DR38" s="648"/>
      <c r="DS38" s="648"/>
      <c r="DT38" s="648"/>
      <c r="DU38" s="648"/>
      <c r="DV38" s="649"/>
      <c r="DW38" s="652">
        <v>12.8</v>
      </c>
      <c r="DX38" s="684"/>
      <c r="DY38" s="684"/>
      <c r="DZ38" s="684"/>
      <c r="EA38" s="684"/>
      <c r="EB38" s="684"/>
      <c r="EC38" s="685"/>
    </row>
    <row r="39" spans="2:133" ht="11.25" customHeight="1">
      <c r="B39" s="644" t="s">
        <v>337</v>
      </c>
      <c r="C39" s="645"/>
      <c r="D39" s="645"/>
      <c r="E39" s="645"/>
      <c r="F39" s="645"/>
      <c r="G39" s="645"/>
      <c r="H39" s="645"/>
      <c r="I39" s="645"/>
      <c r="J39" s="645"/>
      <c r="K39" s="645"/>
      <c r="L39" s="645"/>
      <c r="M39" s="645"/>
      <c r="N39" s="645"/>
      <c r="O39" s="645"/>
      <c r="P39" s="645"/>
      <c r="Q39" s="646"/>
      <c r="R39" s="647">
        <v>3185533</v>
      </c>
      <c r="S39" s="648"/>
      <c r="T39" s="648"/>
      <c r="U39" s="648"/>
      <c r="V39" s="648"/>
      <c r="W39" s="648"/>
      <c r="X39" s="648"/>
      <c r="Y39" s="649"/>
      <c r="Z39" s="650">
        <v>5.5</v>
      </c>
      <c r="AA39" s="650"/>
      <c r="AB39" s="650"/>
      <c r="AC39" s="650"/>
      <c r="AD39" s="651" t="s">
        <v>126</v>
      </c>
      <c r="AE39" s="651"/>
      <c r="AF39" s="651"/>
      <c r="AG39" s="651"/>
      <c r="AH39" s="651"/>
      <c r="AI39" s="651"/>
      <c r="AJ39" s="651"/>
      <c r="AK39" s="651"/>
      <c r="AL39" s="652" t="s">
        <v>126</v>
      </c>
      <c r="AM39" s="653"/>
      <c r="AN39" s="653"/>
      <c r="AO39" s="654"/>
      <c r="AQ39" s="725" t="s">
        <v>338</v>
      </c>
      <c r="AR39" s="726"/>
      <c r="AS39" s="726"/>
      <c r="AT39" s="726"/>
      <c r="AU39" s="726"/>
      <c r="AV39" s="726"/>
      <c r="AW39" s="726"/>
      <c r="AX39" s="726"/>
      <c r="AY39" s="727"/>
      <c r="AZ39" s="647" t="s">
        <v>227</v>
      </c>
      <c r="BA39" s="648"/>
      <c r="BB39" s="648"/>
      <c r="BC39" s="648"/>
      <c r="BD39" s="672"/>
      <c r="BE39" s="672"/>
      <c r="BF39" s="702"/>
      <c r="BG39" s="662" t="s">
        <v>339</v>
      </c>
      <c r="BH39" s="663"/>
      <c r="BI39" s="663"/>
      <c r="BJ39" s="663"/>
      <c r="BK39" s="663"/>
      <c r="BL39" s="663"/>
      <c r="BM39" s="663"/>
      <c r="BN39" s="663"/>
      <c r="BO39" s="663"/>
      <c r="BP39" s="663"/>
      <c r="BQ39" s="663"/>
      <c r="BR39" s="663"/>
      <c r="BS39" s="663"/>
      <c r="BT39" s="663"/>
      <c r="BU39" s="664"/>
      <c r="BV39" s="647">
        <v>26815</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767296</v>
      </c>
      <c r="CS39" s="672"/>
      <c r="CT39" s="672"/>
      <c r="CU39" s="672"/>
      <c r="CV39" s="672"/>
      <c r="CW39" s="672"/>
      <c r="CX39" s="672"/>
      <c r="CY39" s="673"/>
      <c r="CZ39" s="652">
        <v>1.5</v>
      </c>
      <c r="DA39" s="684"/>
      <c r="DB39" s="684"/>
      <c r="DC39" s="686"/>
      <c r="DD39" s="656">
        <v>736319</v>
      </c>
      <c r="DE39" s="672"/>
      <c r="DF39" s="672"/>
      <c r="DG39" s="672"/>
      <c r="DH39" s="672"/>
      <c r="DI39" s="672"/>
      <c r="DJ39" s="672"/>
      <c r="DK39" s="673"/>
      <c r="DL39" s="656" t="s">
        <v>126</v>
      </c>
      <c r="DM39" s="672"/>
      <c r="DN39" s="672"/>
      <c r="DO39" s="672"/>
      <c r="DP39" s="672"/>
      <c r="DQ39" s="672"/>
      <c r="DR39" s="672"/>
      <c r="DS39" s="672"/>
      <c r="DT39" s="672"/>
      <c r="DU39" s="672"/>
      <c r="DV39" s="673"/>
      <c r="DW39" s="652" t="s">
        <v>227</v>
      </c>
      <c r="DX39" s="684"/>
      <c r="DY39" s="684"/>
      <c r="DZ39" s="684"/>
      <c r="EA39" s="684"/>
      <c r="EB39" s="684"/>
      <c r="EC39" s="685"/>
    </row>
    <row r="40" spans="2:133" ht="11.25" customHeight="1">
      <c r="B40" s="644" t="s">
        <v>341</v>
      </c>
      <c r="C40" s="645"/>
      <c r="D40" s="645"/>
      <c r="E40" s="645"/>
      <c r="F40" s="645"/>
      <c r="G40" s="645"/>
      <c r="H40" s="645"/>
      <c r="I40" s="645"/>
      <c r="J40" s="645"/>
      <c r="K40" s="645"/>
      <c r="L40" s="645"/>
      <c r="M40" s="645"/>
      <c r="N40" s="645"/>
      <c r="O40" s="645"/>
      <c r="P40" s="645"/>
      <c r="Q40" s="646"/>
      <c r="R40" s="647" t="s">
        <v>126</v>
      </c>
      <c r="S40" s="648"/>
      <c r="T40" s="648"/>
      <c r="U40" s="648"/>
      <c r="V40" s="648"/>
      <c r="W40" s="648"/>
      <c r="X40" s="648"/>
      <c r="Y40" s="649"/>
      <c r="Z40" s="650" t="s">
        <v>126</v>
      </c>
      <c r="AA40" s="650"/>
      <c r="AB40" s="650"/>
      <c r="AC40" s="650"/>
      <c r="AD40" s="651" t="s">
        <v>126</v>
      </c>
      <c r="AE40" s="651"/>
      <c r="AF40" s="651"/>
      <c r="AG40" s="651"/>
      <c r="AH40" s="651"/>
      <c r="AI40" s="651"/>
      <c r="AJ40" s="651"/>
      <c r="AK40" s="651"/>
      <c r="AL40" s="652" t="s">
        <v>126</v>
      </c>
      <c r="AM40" s="653"/>
      <c r="AN40" s="653"/>
      <c r="AO40" s="654"/>
      <c r="AQ40" s="725" t="s">
        <v>342</v>
      </c>
      <c r="AR40" s="726"/>
      <c r="AS40" s="726"/>
      <c r="AT40" s="726"/>
      <c r="AU40" s="726"/>
      <c r="AV40" s="726"/>
      <c r="AW40" s="726"/>
      <c r="AX40" s="726"/>
      <c r="AY40" s="727"/>
      <c r="AZ40" s="647" t="s">
        <v>227</v>
      </c>
      <c r="BA40" s="648"/>
      <c r="BB40" s="648"/>
      <c r="BC40" s="648"/>
      <c r="BD40" s="672"/>
      <c r="BE40" s="672"/>
      <c r="BF40" s="702"/>
      <c r="BG40" s="728" t="s">
        <v>343</v>
      </c>
      <c r="BH40" s="729"/>
      <c r="BI40" s="729"/>
      <c r="BJ40" s="729"/>
      <c r="BK40" s="729"/>
      <c r="BL40" s="236"/>
      <c r="BM40" s="663" t="s">
        <v>344</v>
      </c>
      <c r="BN40" s="663"/>
      <c r="BO40" s="663"/>
      <c r="BP40" s="663"/>
      <c r="BQ40" s="663"/>
      <c r="BR40" s="663"/>
      <c r="BS40" s="663"/>
      <c r="BT40" s="663"/>
      <c r="BU40" s="664"/>
      <c r="BV40" s="647">
        <v>86</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71517</v>
      </c>
      <c r="CS40" s="648"/>
      <c r="CT40" s="648"/>
      <c r="CU40" s="648"/>
      <c r="CV40" s="648"/>
      <c r="CW40" s="648"/>
      <c r="CX40" s="648"/>
      <c r="CY40" s="649"/>
      <c r="CZ40" s="652">
        <v>0.1</v>
      </c>
      <c r="DA40" s="684"/>
      <c r="DB40" s="684"/>
      <c r="DC40" s="686"/>
      <c r="DD40" s="656">
        <v>20000</v>
      </c>
      <c r="DE40" s="648"/>
      <c r="DF40" s="648"/>
      <c r="DG40" s="648"/>
      <c r="DH40" s="648"/>
      <c r="DI40" s="648"/>
      <c r="DJ40" s="648"/>
      <c r="DK40" s="649"/>
      <c r="DL40" s="656" t="s">
        <v>126</v>
      </c>
      <c r="DM40" s="648"/>
      <c r="DN40" s="648"/>
      <c r="DO40" s="648"/>
      <c r="DP40" s="648"/>
      <c r="DQ40" s="648"/>
      <c r="DR40" s="648"/>
      <c r="DS40" s="648"/>
      <c r="DT40" s="648"/>
      <c r="DU40" s="648"/>
      <c r="DV40" s="649"/>
      <c r="DW40" s="652" t="s">
        <v>227</v>
      </c>
      <c r="DX40" s="684"/>
      <c r="DY40" s="684"/>
      <c r="DZ40" s="684"/>
      <c r="EA40" s="684"/>
      <c r="EB40" s="684"/>
      <c r="EC40" s="685"/>
    </row>
    <row r="41" spans="2:133" ht="11.25" customHeight="1">
      <c r="B41" s="644" t="s">
        <v>346</v>
      </c>
      <c r="C41" s="645"/>
      <c r="D41" s="645"/>
      <c r="E41" s="645"/>
      <c r="F41" s="645"/>
      <c r="G41" s="645"/>
      <c r="H41" s="645"/>
      <c r="I41" s="645"/>
      <c r="J41" s="645"/>
      <c r="K41" s="645"/>
      <c r="L41" s="645"/>
      <c r="M41" s="645"/>
      <c r="N41" s="645"/>
      <c r="O41" s="645"/>
      <c r="P41" s="645"/>
      <c r="Q41" s="646"/>
      <c r="R41" s="647" t="s">
        <v>227</v>
      </c>
      <c r="S41" s="648"/>
      <c r="T41" s="648"/>
      <c r="U41" s="648"/>
      <c r="V41" s="648"/>
      <c r="W41" s="648"/>
      <c r="X41" s="648"/>
      <c r="Y41" s="649"/>
      <c r="Z41" s="650" t="s">
        <v>227</v>
      </c>
      <c r="AA41" s="650"/>
      <c r="AB41" s="650"/>
      <c r="AC41" s="650"/>
      <c r="AD41" s="651" t="s">
        <v>126</v>
      </c>
      <c r="AE41" s="651"/>
      <c r="AF41" s="651"/>
      <c r="AG41" s="651"/>
      <c r="AH41" s="651"/>
      <c r="AI41" s="651"/>
      <c r="AJ41" s="651"/>
      <c r="AK41" s="651"/>
      <c r="AL41" s="652" t="s">
        <v>227</v>
      </c>
      <c r="AM41" s="653"/>
      <c r="AN41" s="653"/>
      <c r="AO41" s="654"/>
      <c r="AQ41" s="725" t="s">
        <v>347</v>
      </c>
      <c r="AR41" s="726"/>
      <c r="AS41" s="726"/>
      <c r="AT41" s="726"/>
      <c r="AU41" s="726"/>
      <c r="AV41" s="726"/>
      <c r="AW41" s="726"/>
      <c r="AX41" s="726"/>
      <c r="AY41" s="727"/>
      <c r="AZ41" s="647">
        <v>769071</v>
      </c>
      <c r="BA41" s="648"/>
      <c r="BB41" s="648"/>
      <c r="BC41" s="648"/>
      <c r="BD41" s="672"/>
      <c r="BE41" s="672"/>
      <c r="BF41" s="702"/>
      <c r="BG41" s="728"/>
      <c r="BH41" s="729"/>
      <c r="BI41" s="729"/>
      <c r="BJ41" s="729"/>
      <c r="BK41" s="729"/>
      <c r="BL41" s="236"/>
      <c r="BM41" s="663" t="s">
        <v>348</v>
      </c>
      <c r="BN41" s="663"/>
      <c r="BO41" s="663"/>
      <c r="BP41" s="663"/>
      <c r="BQ41" s="663"/>
      <c r="BR41" s="663"/>
      <c r="BS41" s="663"/>
      <c r="BT41" s="663"/>
      <c r="BU41" s="664"/>
      <c r="BV41" s="647">
        <v>1</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126</v>
      </c>
      <c r="CS41" s="672"/>
      <c r="CT41" s="672"/>
      <c r="CU41" s="672"/>
      <c r="CV41" s="672"/>
      <c r="CW41" s="672"/>
      <c r="CX41" s="672"/>
      <c r="CY41" s="673"/>
      <c r="CZ41" s="652" t="s">
        <v>126</v>
      </c>
      <c r="DA41" s="684"/>
      <c r="DB41" s="684"/>
      <c r="DC41" s="686"/>
      <c r="DD41" s="656" t="s">
        <v>126</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44" t="s">
        <v>350</v>
      </c>
      <c r="C42" s="645"/>
      <c r="D42" s="645"/>
      <c r="E42" s="645"/>
      <c r="F42" s="645"/>
      <c r="G42" s="645"/>
      <c r="H42" s="645"/>
      <c r="I42" s="645"/>
      <c r="J42" s="645"/>
      <c r="K42" s="645"/>
      <c r="L42" s="645"/>
      <c r="M42" s="645"/>
      <c r="N42" s="645"/>
      <c r="O42" s="645"/>
      <c r="P42" s="645"/>
      <c r="Q42" s="646"/>
      <c r="R42" s="647">
        <v>1444766</v>
      </c>
      <c r="S42" s="648"/>
      <c r="T42" s="648"/>
      <c r="U42" s="648"/>
      <c r="V42" s="648"/>
      <c r="W42" s="648"/>
      <c r="X42" s="648"/>
      <c r="Y42" s="649"/>
      <c r="Z42" s="650">
        <v>2.5</v>
      </c>
      <c r="AA42" s="650"/>
      <c r="AB42" s="650"/>
      <c r="AC42" s="650"/>
      <c r="AD42" s="651" t="s">
        <v>126</v>
      </c>
      <c r="AE42" s="651"/>
      <c r="AF42" s="651"/>
      <c r="AG42" s="651"/>
      <c r="AH42" s="651"/>
      <c r="AI42" s="651"/>
      <c r="AJ42" s="651"/>
      <c r="AK42" s="651"/>
      <c r="AL42" s="652" t="s">
        <v>126</v>
      </c>
      <c r="AM42" s="653"/>
      <c r="AN42" s="653"/>
      <c r="AO42" s="654"/>
      <c r="AQ42" s="746" t="s">
        <v>351</v>
      </c>
      <c r="AR42" s="747"/>
      <c r="AS42" s="747"/>
      <c r="AT42" s="747"/>
      <c r="AU42" s="747"/>
      <c r="AV42" s="747"/>
      <c r="AW42" s="747"/>
      <c r="AX42" s="747"/>
      <c r="AY42" s="748"/>
      <c r="AZ42" s="738">
        <v>2855131</v>
      </c>
      <c r="BA42" s="739"/>
      <c r="BB42" s="739"/>
      <c r="BC42" s="739"/>
      <c r="BD42" s="718"/>
      <c r="BE42" s="718"/>
      <c r="BF42" s="720"/>
      <c r="BG42" s="730"/>
      <c r="BH42" s="731"/>
      <c r="BI42" s="731"/>
      <c r="BJ42" s="731"/>
      <c r="BK42" s="731"/>
      <c r="BL42" s="237"/>
      <c r="BM42" s="675" t="s">
        <v>352</v>
      </c>
      <c r="BN42" s="675"/>
      <c r="BO42" s="675"/>
      <c r="BP42" s="675"/>
      <c r="BQ42" s="675"/>
      <c r="BR42" s="675"/>
      <c r="BS42" s="675"/>
      <c r="BT42" s="675"/>
      <c r="BU42" s="676"/>
      <c r="BV42" s="738">
        <v>313</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3687242</v>
      </c>
      <c r="CS42" s="648"/>
      <c r="CT42" s="648"/>
      <c r="CU42" s="648"/>
      <c r="CV42" s="648"/>
      <c r="CW42" s="648"/>
      <c r="CX42" s="648"/>
      <c r="CY42" s="649"/>
      <c r="CZ42" s="652">
        <v>7</v>
      </c>
      <c r="DA42" s="653"/>
      <c r="DB42" s="653"/>
      <c r="DC42" s="665"/>
      <c r="DD42" s="656">
        <v>529373</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43" s="688" t="s">
        <v>354</v>
      </c>
      <c r="C43" s="689"/>
      <c r="D43" s="689"/>
      <c r="E43" s="689"/>
      <c r="F43" s="689"/>
      <c r="G43" s="689"/>
      <c r="H43" s="689"/>
      <c r="I43" s="689"/>
      <c r="J43" s="689"/>
      <c r="K43" s="689"/>
      <c r="L43" s="689"/>
      <c r="M43" s="689"/>
      <c r="N43" s="689"/>
      <c r="O43" s="689"/>
      <c r="P43" s="689"/>
      <c r="Q43" s="690"/>
      <c r="R43" s="738">
        <v>57858281</v>
      </c>
      <c r="S43" s="739"/>
      <c r="T43" s="739"/>
      <c r="U43" s="739"/>
      <c r="V43" s="739"/>
      <c r="W43" s="739"/>
      <c r="X43" s="739"/>
      <c r="Y43" s="740"/>
      <c r="Z43" s="741">
        <v>100</v>
      </c>
      <c r="AA43" s="741"/>
      <c r="AB43" s="741"/>
      <c r="AC43" s="741"/>
      <c r="AD43" s="742">
        <v>23778879</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64831</v>
      </c>
      <c r="CS43" s="672"/>
      <c r="CT43" s="672"/>
      <c r="CU43" s="672"/>
      <c r="CV43" s="672"/>
      <c r="CW43" s="672"/>
      <c r="CX43" s="672"/>
      <c r="CY43" s="673"/>
      <c r="CZ43" s="652">
        <v>0.1</v>
      </c>
      <c r="DA43" s="684"/>
      <c r="DB43" s="684"/>
      <c r="DC43" s="686"/>
      <c r="DD43" s="656">
        <v>64831</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356</v>
      </c>
      <c r="CG44" s="645"/>
      <c r="CH44" s="645"/>
      <c r="CI44" s="645"/>
      <c r="CJ44" s="645"/>
      <c r="CK44" s="645"/>
      <c r="CL44" s="645"/>
      <c r="CM44" s="645"/>
      <c r="CN44" s="645"/>
      <c r="CO44" s="645"/>
      <c r="CP44" s="645"/>
      <c r="CQ44" s="646"/>
      <c r="CR44" s="647">
        <v>3673968</v>
      </c>
      <c r="CS44" s="648"/>
      <c r="CT44" s="648"/>
      <c r="CU44" s="648"/>
      <c r="CV44" s="648"/>
      <c r="CW44" s="648"/>
      <c r="CX44" s="648"/>
      <c r="CY44" s="649"/>
      <c r="CZ44" s="652">
        <v>7</v>
      </c>
      <c r="DA44" s="653"/>
      <c r="DB44" s="653"/>
      <c r="DC44" s="665"/>
      <c r="DD44" s="656">
        <v>528986</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997045</v>
      </c>
      <c r="CS45" s="672"/>
      <c r="CT45" s="672"/>
      <c r="CU45" s="672"/>
      <c r="CV45" s="672"/>
      <c r="CW45" s="672"/>
      <c r="CX45" s="672"/>
      <c r="CY45" s="673"/>
      <c r="CZ45" s="652">
        <v>1.9</v>
      </c>
      <c r="DA45" s="684"/>
      <c r="DB45" s="684"/>
      <c r="DC45" s="686"/>
      <c r="DD45" s="656">
        <v>82776</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2638240</v>
      </c>
      <c r="CS46" s="648"/>
      <c r="CT46" s="648"/>
      <c r="CU46" s="648"/>
      <c r="CV46" s="648"/>
      <c r="CW46" s="648"/>
      <c r="CX46" s="648"/>
      <c r="CY46" s="649"/>
      <c r="CZ46" s="652">
        <v>5</v>
      </c>
      <c r="DA46" s="653"/>
      <c r="DB46" s="653"/>
      <c r="DC46" s="665"/>
      <c r="DD46" s="656">
        <v>442013</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13274</v>
      </c>
      <c r="CS47" s="672"/>
      <c r="CT47" s="672"/>
      <c r="CU47" s="672"/>
      <c r="CV47" s="672"/>
      <c r="CW47" s="672"/>
      <c r="CX47" s="672"/>
      <c r="CY47" s="673"/>
      <c r="CZ47" s="652">
        <v>0</v>
      </c>
      <c r="DA47" s="684"/>
      <c r="DB47" s="684"/>
      <c r="DC47" s="686"/>
      <c r="DD47" s="656">
        <v>387</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227</v>
      </c>
      <c r="CS48" s="648"/>
      <c r="CT48" s="648"/>
      <c r="CU48" s="648"/>
      <c r="CV48" s="648"/>
      <c r="CW48" s="648"/>
      <c r="CX48" s="648"/>
      <c r="CY48" s="649"/>
      <c r="CZ48" s="652" t="s">
        <v>227</v>
      </c>
      <c r="DA48" s="653"/>
      <c r="DB48" s="653"/>
      <c r="DC48" s="665"/>
      <c r="DD48" s="656" t="s">
        <v>126</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364</v>
      </c>
      <c r="CE49" s="689"/>
      <c r="CF49" s="689"/>
      <c r="CG49" s="689"/>
      <c r="CH49" s="689"/>
      <c r="CI49" s="689"/>
      <c r="CJ49" s="689"/>
      <c r="CK49" s="689"/>
      <c r="CL49" s="689"/>
      <c r="CM49" s="689"/>
      <c r="CN49" s="689"/>
      <c r="CO49" s="689"/>
      <c r="CP49" s="689"/>
      <c r="CQ49" s="690"/>
      <c r="CR49" s="738">
        <v>52358715</v>
      </c>
      <c r="CS49" s="718"/>
      <c r="CT49" s="718"/>
      <c r="CU49" s="718"/>
      <c r="CV49" s="718"/>
      <c r="CW49" s="718"/>
      <c r="CX49" s="718"/>
      <c r="CY49" s="749"/>
      <c r="CZ49" s="743">
        <v>100</v>
      </c>
      <c r="DA49" s="750"/>
      <c r="DB49" s="750"/>
      <c r="DC49" s="751"/>
      <c r="DD49" s="752">
        <v>27278057</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HK5lqFLTlOW7uU03KDu9tUVMd99pqdlF0IROmHtoQP885QHYOEs4suD9ocsiiFiyOCHMtHBKoSLfSsCx5Fnj/Q==" saltValue="xPt5DnievY8ieHXMh9Ugf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387</v>
      </c>
      <c r="C7" s="780"/>
      <c r="D7" s="780"/>
      <c r="E7" s="780"/>
      <c r="F7" s="780"/>
      <c r="G7" s="780"/>
      <c r="H7" s="780"/>
      <c r="I7" s="780"/>
      <c r="J7" s="780"/>
      <c r="K7" s="780"/>
      <c r="L7" s="780"/>
      <c r="M7" s="780"/>
      <c r="N7" s="780"/>
      <c r="O7" s="780"/>
      <c r="P7" s="781"/>
      <c r="Q7" s="782">
        <v>57725</v>
      </c>
      <c r="R7" s="783"/>
      <c r="S7" s="783"/>
      <c r="T7" s="783"/>
      <c r="U7" s="783"/>
      <c r="V7" s="783">
        <v>52243</v>
      </c>
      <c r="W7" s="783"/>
      <c r="X7" s="783"/>
      <c r="Y7" s="783"/>
      <c r="Z7" s="783"/>
      <c r="AA7" s="783">
        <v>5481</v>
      </c>
      <c r="AB7" s="783"/>
      <c r="AC7" s="783"/>
      <c r="AD7" s="783"/>
      <c r="AE7" s="784"/>
      <c r="AF7" s="785">
        <v>4693</v>
      </c>
      <c r="AG7" s="786"/>
      <c r="AH7" s="786"/>
      <c r="AI7" s="786"/>
      <c r="AJ7" s="787"/>
      <c r="AK7" s="822">
        <v>1202</v>
      </c>
      <c r="AL7" s="823"/>
      <c r="AM7" s="823"/>
      <c r="AN7" s="823"/>
      <c r="AO7" s="823"/>
      <c r="AP7" s="823">
        <v>32750</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612</v>
      </c>
      <c r="BT7" s="827"/>
      <c r="BU7" s="827"/>
      <c r="BV7" s="827"/>
      <c r="BW7" s="827"/>
      <c r="BX7" s="827"/>
      <c r="BY7" s="827"/>
      <c r="BZ7" s="827"/>
      <c r="CA7" s="827"/>
      <c r="CB7" s="827"/>
      <c r="CC7" s="827"/>
      <c r="CD7" s="827"/>
      <c r="CE7" s="827"/>
      <c r="CF7" s="827"/>
      <c r="CG7" s="828"/>
      <c r="CH7" s="819">
        <v>4</v>
      </c>
      <c r="CI7" s="820"/>
      <c r="CJ7" s="820"/>
      <c r="CK7" s="820"/>
      <c r="CL7" s="821"/>
      <c r="CM7" s="819">
        <v>10</v>
      </c>
      <c r="CN7" s="820"/>
      <c r="CO7" s="820"/>
      <c r="CP7" s="820"/>
      <c r="CQ7" s="821"/>
      <c r="CR7" s="819">
        <v>10</v>
      </c>
      <c r="CS7" s="820"/>
      <c r="CT7" s="820"/>
      <c r="CU7" s="820"/>
      <c r="CV7" s="821"/>
      <c r="CW7" s="819" t="s">
        <v>596</v>
      </c>
      <c r="CX7" s="820"/>
      <c r="CY7" s="820"/>
      <c r="CZ7" s="820"/>
      <c r="DA7" s="821"/>
      <c r="DB7" s="819" t="s">
        <v>596</v>
      </c>
      <c r="DC7" s="820"/>
      <c r="DD7" s="820"/>
      <c r="DE7" s="820"/>
      <c r="DF7" s="821"/>
      <c r="DG7" s="819" t="s">
        <v>596</v>
      </c>
      <c r="DH7" s="820"/>
      <c r="DI7" s="820"/>
      <c r="DJ7" s="820"/>
      <c r="DK7" s="821"/>
      <c r="DL7" s="819" t="s">
        <v>596</v>
      </c>
      <c r="DM7" s="820"/>
      <c r="DN7" s="820"/>
      <c r="DO7" s="820"/>
      <c r="DP7" s="821"/>
      <c r="DQ7" s="819" t="s">
        <v>596</v>
      </c>
      <c r="DR7" s="820"/>
      <c r="DS7" s="820"/>
      <c r="DT7" s="820"/>
      <c r="DU7" s="821"/>
      <c r="DV7" s="800"/>
      <c r="DW7" s="801"/>
      <c r="DX7" s="801"/>
      <c r="DY7" s="801"/>
      <c r="DZ7" s="802"/>
      <c r="EA7" s="256"/>
    </row>
    <row r="8" spans="1:131" s="257" customFormat="1" ht="26.25" customHeight="1">
      <c r="A8" s="263">
        <v>2</v>
      </c>
      <c r="B8" s="803" t="s">
        <v>388</v>
      </c>
      <c r="C8" s="804"/>
      <c r="D8" s="804"/>
      <c r="E8" s="804"/>
      <c r="F8" s="804"/>
      <c r="G8" s="804"/>
      <c r="H8" s="804"/>
      <c r="I8" s="804"/>
      <c r="J8" s="804"/>
      <c r="K8" s="804"/>
      <c r="L8" s="804"/>
      <c r="M8" s="804"/>
      <c r="N8" s="804"/>
      <c r="O8" s="804"/>
      <c r="P8" s="805"/>
      <c r="Q8" s="806">
        <v>13</v>
      </c>
      <c r="R8" s="807"/>
      <c r="S8" s="807"/>
      <c r="T8" s="807"/>
      <c r="U8" s="807"/>
      <c r="V8" s="807">
        <v>0</v>
      </c>
      <c r="W8" s="807"/>
      <c r="X8" s="807"/>
      <c r="Y8" s="807"/>
      <c r="Z8" s="807"/>
      <c r="AA8" s="807">
        <v>13</v>
      </c>
      <c r="AB8" s="807"/>
      <c r="AC8" s="807"/>
      <c r="AD8" s="807"/>
      <c r="AE8" s="808"/>
      <c r="AF8" s="809">
        <v>13</v>
      </c>
      <c r="AG8" s="810"/>
      <c r="AH8" s="810"/>
      <c r="AI8" s="810"/>
      <c r="AJ8" s="811"/>
      <c r="AK8" s="812" t="s">
        <v>596</v>
      </c>
      <c r="AL8" s="813"/>
      <c r="AM8" s="813"/>
      <c r="AN8" s="813"/>
      <c r="AO8" s="813"/>
      <c r="AP8" s="813" t="s">
        <v>596</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613</v>
      </c>
      <c r="BT8" s="817"/>
      <c r="BU8" s="817"/>
      <c r="BV8" s="817"/>
      <c r="BW8" s="817"/>
      <c r="BX8" s="817"/>
      <c r="BY8" s="817"/>
      <c r="BZ8" s="817"/>
      <c r="CA8" s="817"/>
      <c r="CB8" s="817"/>
      <c r="CC8" s="817"/>
      <c r="CD8" s="817"/>
      <c r="CE8" s="817"/>
      <c r="CF8" s="817"/>
      <c r="CG8" s="818"/>
      <c r="CH8" s="829">
        <v>-3</v>
      </c>
      <c r="CI8" s="830"/>
      <c r="CJ8" s="830"/>
      <c r="CK8" s="830"/>
      <c r="CL8" s="831"/>
      <c r="CM8" s="829">
        <v>9</v>
      </c>
      <c r="CN8" s="830"/>
      <c r="CO8" s="830"/>
      <c r="CP8" s="830"/>
      <c r="CQ8" s="831"/>
      <c r="CR8" s="829">
        <v>20</v>
      </c>
      <c r="CS8" s="830"/>
      <c r="CT8" s="830"/>
      <c r="CU8" s="830"/>
      <c r="CV8" s="831"/>
      <c r="CW8" s="829" t="s">
        <v>596</v>
      </c>
      <c r="CX8" s="830"/>
      <c r="CY8" s="830"/>
      <c r="CZ8" s="830"/>
      <c r="DA8" s="831"/>
      <c r="DB8" s="829" t="s">
        <v>596</v>
      </c>
      <c r="DC8" s="830"/>
      <c r="DD8" s="830"/>
      <c r="DE8" s="830"/>
      <c r="DF8" s="831"/>
      <c r="DG8" s="829" t="s">
        <v>596</v>
      </c>
      <c r="DH8" s="830"/>
      <c r="DI8" s="830"/>
      <c r="DJ8" s="830"/>
      <c r="DK8" s="831"/>
      <c r="DL8" s="829" t="s">
        <v>596</v>
      </c>
      <c r="DM8" s="830"/>
      <c r="DN8" s="830"/>
      <c r="DO8" s="830"/>
      <c r="DP8" s="831"/>
      <c r="DQ8" s="829" t="s">
        <v>596</v>
      </c>
      <c r="DR8" s="830"/>
      <c r="DS8" s="830"/>
      <c r="DT8" s="830"/>
      <c r="DU8" s="831"/>
      <c r="DV8" s="832"/>
      <c r="DW8" s="833"/>
      <c r="DX8" s="833"/>
      <c r="DY8" s="833"/>
      <c r="DZ8" s="834"/>
      <c r="EA8" s="256"/>
    </row>
    <row r="9" spans="1:131" s="257" customFormat="1" ht="26.25" customHeight="1">
      <c r="A9" s="263">
        <v>3</v>
      </c>
      <c r="B9" s="803" t="s">
        <v>389</v>
      </c>
      <c r="C9" s="804"/>
      <c r="D9" s="804"/>
      <c r="E9" s="804"/>
      <c r="F9" s="804"/>
      <c r="G9" s="804"/>
      <c r="H9" s="804"/>
      <c r="I9" s="804"/>
      <c r="J9" s="804"/>
      <c r="K9" s="804"/>
      <c r="L9" s="804"/>
      <c r="M9" s="804"/>
      <c r="N9" s="804"/>
      <c r="O9" s="804"/>
      <c r="P9" s="805"/>
      <c r="Q9" s="806">
        <v>196</v>
      </c>
      <c r="R9" s="807"/>
      <c r="S9" s="807"/>
      <c r="T9" s="807"/>
      <c r="U9" s="807"/>
      <c r="V9" s="807">
        <v>196</v>
      </c>
      <c r="W9" s="807"/>
      <c r="X9" s="807"/>
      <c r="Y9" s="807"/>
      <c r="Z9" s="807"/>
      <c r="AA9" s="807">
        <v>0</v>
      </c>
      <c r="AB9" s="807"/>
      <c r="AC9" s="807"/>
      <c r="AD9" s="807"/>
      <c r="AE9" s="808"/>
      <c r="AF9" s="809">
        <v>-67</v>
      </c>
      <c r="AG9" s="810"/>
      <c r="AH9" s="810"/>
      <c r="AI9" s="810"/>
      <c r="AJ9" s="811"/>
      <c r="AK9" s="812">
        <v>75</v>
      </c>
      <c r="AL9" s="813"/>
      <c r="AM9" s="813"/>
      <c r="AN9" s="813"/>
      <c r="AO9" s="813"/>
      <c r="AP9" s="813">
        <v>165</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t="s">
        <v>615</v>
      </c>
      <c r="BS9" s="816" t="s">
        <v>614</v>
      </c>
      <c r="BT9" s="817"/>
      <c r="BU9" s="817"/>
      <c r="BV9" s="817"/>
      <c r="BW9" s="817"/>
      <c r="BX9" s="817"/>
      <c r="BY9" s="817"/>
      <c r="BZ9" s="817"/>
      <c r="CA9" s="817"/>
      <c r="CB9" s="817"/>
      <c r="CC9" s="817"/>
      <c r="CD9" s="817"/>
      <c r="CE9" s="817"/>
      <c r="CF9" s="817"/>
      <c r="CG9" s="818"/>
      <c r="CH9" s="829">
        <v>50</v>
      </c>
      <c r="CI9" s="830"/>
      <c r="CJ9" s="830"/>
      <c r="CK9" s="830"/>
      <c r="CL9" s="831"/>
      <c r="CM9" s="829">
        <v>1118</v>
      </c>
      <c r="CN9" s="830"/>
      <c r="CO9" s="830"/>
      <c r="CP9" s="830"/>
      <c r="CQ9" s="831"/>
      <c r="CR9" s="829">
        <v>2</v>
      </c>
      <c r="CS9" s="830"/>
      <c r="CT9" s="830"/>
      <c r="CU9" s="830"/>
      <c r="CV9" s="831"/>
      <c r="CW9" s="829" t="s">
        <v>596</v>
      </c>
      <c r="CX9" s="830"/>
      <c r="CY9" s="830"/>
      <c r="CZ9" s="830"/>
      <c r="DA9" s="831"/>
      <c r="DB9" s="829" t="s">
        <v>596</v>
      </c>
      <c r="DC9" s="830"/>
      <c r="DD9" s="830"/>
      <c r="DE9" s="830"/>
      <c r="DF9" s="831"/>
      <c r="DG9" s="829" t="s">
        <v>596</v>
      </c>
      <c r="DH9" s="830"/>
      <c r="DI9" s="830"/>
      <c r="DJ9" s="830"/>
      <c r="DK9" s="831"/>
      <c r="DL9" s="829">
        <v>64</v>
      </c>
      <c r="DM9" s="830"/>
      <c r="DN9" s="830"/>
      <c r="DO9" s="830"/>
      <c r="DP9" s="831"/>
      <c r="DQ9" s="829">
        <v>6</v>
      </c>
      <c r="DR9" s="830"/>
      <c r="DS9" s="830"/>
      <c r="DT9" s="830"/>
      <c r="DU9" s="831"/>
      <c r="DV9" s="832"/>
      <c r="DW9" s="833"/>
      <c r="DX9" s="833"/>
      <c r="DY9" s="833"/>
      <c r="DZ9" s="834"/>
      <c r="EA9" s="256"/>
    </row>
    <row r="10" spans="1:131" s="257" customFormat="1" ht="26.25" customHeight="1">
      <c r="A10" s="263">
        <v>4</v>
      </c>
      <c r="B10" s="803" t="s">
        <v>390</v>
      </c>
      <c r="C10" s="804"/>
      <c r="D10" s="804"/>
      <c r="E10" s="804"/>
      <c r="F10" s="804"/>
      <c r="G10" s="804"/>
      <c r="H10" s="804"/>
      <c r="I10" s="804"/>
      <c r="J10" s="804"/>
      <c r="K10" s="804"/>
      <c r="L10" s="804"/>
      <c r="M10" s="804"/>
      <c r="N10" s="804"/>
      <c r="O10" s="804"/>
      <c r="P10" s="805"/>
      <c r="Q10" s="806">
        <v>19</v>
      </c>
      <c r="R10" s="807"/>
      <c r="S10" s="807"/>
      <c r="T10" s="807"/>
      <c r="U10" s="807"/>
      <c r="V10" s="807">
        <v>14</v>
      </c>
      <c r="W10" s="807"/>
      <c r="X10" s="807"/>
      <c r="Y10" s="807"/>
      <c r="Z10" s="807"/>
      <c r="AA10" s="807">
        <v>4</v>
      </c>
      <c r="AB10" s="807"/>
      <c r="AC10" s="807"/>
      <c r="AD10" s="807"/>
      <c r="AE10" s="808"/>
      <c r="AF10" s="809">
        <v>4</v>
      </c>
      <c r="AG10" s="810"/>
      <c r="AH10" s="810"/>
      <c r="AI10" s="810"/>
      <c r="AJ10" s="811"/>
      <c r="AK10" s="812">
        <v>10</v>
      </c>
      <c r="AL10" s="813"/>
      <c r="AM10" s="813"/>
      <c r="AN10" s="813"/>
      <c r="AO10" s="813"/>
      <c r="AP10" s="813">
        <v>9</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c r="A11" s="263">
        <v>5</v>
      </c>
      <c r="B11" s="803" t="s">
        <v>391</v>
      </c>
      <c r="C11" s="804"/>
      <c r="D11" s="804"/>
      <c r="E11" s="804"/>
      <c r="F11" s="804"/>
      <c r="G11" s="804"/>
      <c r="H11" s="804"/>
      <c r="I11" s="804"/>
      <c r="J11" s="804"/>
      <c r="K11" s="804"/>
      <c r="L11" s="804"/>
      <c r="M11" s="804"/>
      <c r="N11" s="804"/>
      <c r="O11" s="804"/>
      <c r="P11" s="805"/>
      <c r="Q11" s="806">
        <v>11</v>
      </c>
      <c r="R11" s="807"/>
      <c r="S11" s="807"/>
      <c r="T11" s="807"/>
      <c r="U11" s="807"/>
      <c r="V11" s="807">
        <v>11</v>
      </c>
      <c r="W11" s="807"/>
      <c r="X11" s="807"/>
      <c r="Y11" s="807"/>
      <c r="Z11" s="807"/>
      <c r="AA11" s="807">
        <v>0</v>
      </c>
      <c r="AB11" s="807"/>
      <c r="AC11" s="807"/>
      <c r="AD11" s="807"/>
      <c r="AE11" s="808"/>
      <c r="AF11" s="809">
        <v>0</v>
      </c>
      <c r="AG11" s="810"/>
      <c r="AH11" s="810"/>
      <c r="AI11" s="810"/>
      <c r="AJ11" s="811"/>
      <c r="AK11" s="812">
        <v>3</v>
      </c>
      <c r="AL11" s="813"/>
      <c r="AM11" s="813"/>
      <c r="AN11" s="813"/>
      <c r="AO11" s="813"/>
      <c r="AP11" s="813" t="s">
        <v>596</v>
      </c>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393</v>
      </c>
      <c r="B23" s="838" t="s">
        <v>394</v>
      </c>
      <c r="C23" s="839"/>
      <c r="D23" s="839"/>
      <c r="E23" s="839"/>
      <c r="F23" s="839"/>
      <c r="G23" s="839"/>
      <c r="H23" s="839"/>
      <c r="I23" s="839"/>
      <c r="J23" s="839"/>
      <c r="K23" s="839"/>
      <c r="L23" s="839"/>
      <c r="M23" s="839"/>
      <c r="N23" s="839"/>
      <c r="O23" s="839"/>
      <c r="P23" s="840"/>
      <c r="Q23" s="841">
        <v>57858</v>
      </c>
      <c r="R23" s="842"/>
      <c r="S23" s="842"/>
      <c r="T23" s="842"/>
      <c r="U23" s="842"/>
      <c r="V23" s="842">
        <v>52358</v>
      </c>
      <c r="W23" s="842"/>
      <c r="X23" s="842"/>
      <c r="Y23" s="842"/>
      <c r="Z23" s="842"/>
      <c r="AA23" s="842">
        <v>5500</v>
      </c>
      <c r="AB23" s="842"/>
      <c r="AC23" s="842"/>
      <c r="AD23" s="842"/>
      <c r="AE23" s="843"/>
      <c r="AF23" s="844">
        <v>4644</v>
      </c>
      <c r="AG23" s="842"/>
      <c r="AH23" s="842"/>
      <c r="AI23" s="842"/>
      <c r="AJ23" s="845"/>
      <c r="AK23" s="846"/>
      <c r="AL23" s="847"/>
      <c r="AM23" s="847"/>
      <c r="AN23" s="847"/>
      <c r="AO23" s="847"/>
      <c r="AP23" s="842">
        <v>32924</v>
      </c>
      <c r="AQ23" s="842"/>
      <c r="AR23" s="842"/>
      <c r="AS23" s="842"/>
      <c r="AT23" s="842"/>
      <c r="AU23" s="848"/>
      <c r="AV23" s="848"/>
      <c r="AW23" s="848"/>
      <c r="AX23" s="848"/>
      <c r="AY23" s="849"/>
      <c r="AZ23" s="857" t="s">
        <v>126</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370</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405</v>
      </c>
      <c r="C28" s="780"/>
      <c r="D28" s="780"/>
      <c r="E28" s="780"/>
      <c r="F28" s="780"/>
      <c r="G28" s="780"/>
      <c r="H28" s="780"/>
      <c r="I28" s="780"/>
      <c r="J28" s="780"/>
      <c r="K28" s="780"/>
      <c r="L28" s="780"/>
      <c r="M28" s="780"/>
      <c r="N28" s="780"/>
      <c r="O28" s="780"/>
      <c r="P28" s="781"/>
      <c r="Q28" s="870">
        <v>11722</v>
      </c>
      <c r="R28" s="871"/>
      <c r="S28" s="871"/>
      <c r="T28" s="871"/>
      <c r="U28" s="871"/>
      <c r="V28" s="871">
        <v>11674</v>
      </c>
      <c r="W28" s="871"/>
      <c r="X28" s="871"/>
      <c r="Y28" s="871"/>
      <c r="Z28" s="871"/>
      <c r="AA28" s="871">
        <v>48</v>
      </c>
      <c r="AB28" s="871"/>
      <c r="AC28" s="871"/>
      <c r="AD28" s="871"/>
      <c r="AE28" s="872"/>
      <c r="AF28" s="873">
        <v>48</v>
      </c>
      <c r="AG28" s="871"/>
      <c r="AH28" s="871"/>
      <c r="AI28" s="871"/>
      <c r="AJ28" s="874"/>
      <c r="AK28" s="875">
        <v>769</v>
      </c>
      <c r="AL28" s="866"/>
      <c r="AM28" s="866"/>
      <c r="AN28" s="866"/>
      <c r="AO28" s="866"/>
      <c r="AP28" s="866" t="s">
        <v>596</v>
      </c>
      <c r="AQ28" s="866"/>
      <c r="AR28" s="866"/>
      <c r="AS28" s="866"/>
      <c r="AT28" s="866"/>
      <c r="AU28" s="866" t="s">
        <v>596</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406</v>
      </c>
      <c r="C29" s="804"/>
      <c r="D29" s="804"/>
      <c r="E29" s="804"/>
      <c r="F29" s="804"/>
      <c r="G29" s="804"/>
      <c r="H29" s="804"/>
      <c r="I29" s="804"/>
      <c r="J29" s="804"/>
      <c r="K29" s="804"/>
      <c r="L29" s="804"/>
      <c r="M29" s="804"/>
      <c r="N29" s="804"/>
      <c r="O29" s="804"/>
      <c r="P29" s="805"/>
      <c r="Q29" s="806">
        <v>106</v>
      </c>
      <c r="R29" s="807"/>
      <c r="S29" s="807"/>
      <c r="T29" s="807"/>
      <c r="U29" s="807"/>
      <c r="V29" s="807">
        <v>79</v>
      </c>
      <c r="W29" s="807"/>
      <c r="X29" s="807"/>
      <c r="Y29" s="807"/>
      <c r="Z29" s="807"/>
      <c r="AA29" s="807">
        <v>26</v>
      </c>
      <c r="AB29" s="807"/>
      <c r="AC29" s="807"/>
      <c r="AD29" s="807"/>
      <c r="AE29" s="808"/>
      <c r="AF29" s="809">
        <v>26</v>
      </c>
      <c r="AG29" s="810"/>
      <c r="AH29" s="810"/>
      <c r="AI29" s="810"/>
      <c r="AJ29" s="811"/>
      <c r="AK29" s="878" t="s">
        <v>595</v>
      </c>
      <c r="AL29" s="879"/>
      <c r="AM29" s="879"/>
      <c r="AN29" s="879"/>
      <c r="AO29" s="879"/>
      <c r="AP29" s="879" t="s">
        <v>596</v>
      </c>
      <c r="AQ29" s="879"/>
      <c r="AR29" s="879"/>
      <c r="AS29" s="879"/>
      <c r="AT29" s="879"/>
      <c r="AU29" s="879" t="s">
        <v>596</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407</v>
      </c>
      <c r="C30" s="804"/>
      <c r="D30" s="804"/>
      <c r="E30" s="804"/>
      <c r="F30" s="804"/>
      <c r="G30" s="804"/>
      <c r="H30" s="804"/>
      <c r="I30" s="804"/>
      <c r="J30" s="804"/>
      <c r="K30" s="804"/>
      <c r="L30" s="804"/>
      <c r="M30" s="804"/>
      <c r="N30" s="804"/>
      <c r="O30" s="804"/>
      <c r="P30" s="805"/>
      <c r="Q30" s="806">
        <v>1190</v>
      </c>
      <c r="R30" s="807"/>
      <c r="S30" s="807"/>
      <c r="T30" s="807"/>
      <c r="U30" s="807"/>
      <c r="V30" s="807">
        <v>1176</v>
      </c>
      <c r="W30" s="807"/>
      <c r="X30" s="807"/>
      <c r="Y30" s="807"/>
      <c r="Z30" s="807"/>
      <c r="AA30" s="807">
        <v>15</v>
      </c>
      <c r="AB30" s="807"/>
      <c r="AC30" s="807"/>
      <c r="AD30" s="807"/>
      <c r="AE30" s="808"/>
      <c r="AF30" s="809">
        <v>15</v>
      </c>
      <c r="AG30" s="810"/>
      <c r="AH30" s="810"/>
      <c r="AI30" s="810"/>
      <c r="AJ30" s="811"/>
      <c r="AK30" s="878">
        <v>252</v>
      </c>
      <c r="AL30" s="879"/>
      <c r="AM30" s="879"/>
      <c r="AN30" s="879"/>
      <c r="AO30" s="879"/>
      <c r="AP30" s="879" t="s">
        <v>596</v>
      </c>
      <c r="AQ30" s="879"/>
      <c r="AR30" s="879"/>
      <c r="AS30" s="879"/>
      <c r="AT30" s="879"/>
      <c r="AU30" s="879" t="s">
        <v>596</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408</v>
      </c>
      <c r="C31" s="804"/>
      <c r="D31" s="804"/>
      <c r="E31" s="804"/>
      <c r="F31" s="804"/>
      <c r="G31" s="804"/>
      <c r="H31" s="804"/>
      <c r="I31" s="804"/>
      <c r="J31" s="804"/>
      <c r="K31" s="804"/>
      <c r="L31" s="804"/>
      <c r="M31" s="804"/>
      <c r="N31" s="804"/>
      <c r="O31" s="804"/>
      <c r="P31" s="805"/>
      <c r="Q31" s="806">
        <v>9592</v>
      </c>
      <c r="R31" s="807"/>
      <c r="S31" s="807"/>
      <c r="T31" s="807"/>
      <c r="U31" s="807"/>
      <c r="V31" s="807">
        <v>9263</v>
      </c>
      <c r="W31" s="807"/>
      <c r="X31" s="807"/>
      <c r="Y31" s="807"/>
      <c r="Z31" s="807"/>
      <c r="AA31" s="807">
        <v>329</v>
      </c>
      <c r="AB31" s="807"/>
      <c r="AC31" s="807"/>
      <c r="AD31" s="807"/>
      <c r="AE31" s="808"/>
      <c r="AF31" s="809">
        <v>328</v>
      </c>
      <c r="AG31" s="810"/>
      <c r="AH31" s="810"/>
      <c r="AI31" s="810"/>
      <c r="AJ31" s="811"/>
      <c r="AK31" s="878">
        <v>1643</v>
      </c>
      <c r="AL31" s="879"/>
      <c r="AM31" s="879"/>
      <c r="AN31" s="879"/>
      <c r="AO31" s="879"/>
      <c r="AP31" s="879" t="s">
        <v>596</v>
      </c>
      <c r="AQ31" s="879"/>
      <c r="AR31" s="879"/>
      <c r="AS31" s="879"/>
      <c r="AT31" s="879"/>
      <c r="AU31" s="879" t="s">
        <v>596</v>
      </c>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t="s">
        <v>409</v>
      </c>
      <c r="C32" s="804"/>
      <c r="D32" s="804"/>
      <c r="E32" s="804"/>
      <c r="F32" s="804"/>
      <c r="G32" s="804"/>
      <c r="H32" s="804"/>
      <c r="I32" s="804"/>
      <c r="J32" s="804"/>
      <c r="K32" s="804"/>
      <c r="L32" s="804"/>
      <c r="M32" s="804"/>
      <c r="N32" s="804"/>
      <c r="O32" s="804"/>
      <c r="P32" s="805"/>
      <c r="Q32" s="806">
        <v>2565</v>
      </c>
      <c r="R32" s="807"/>
      <c r="S32" s="807"/>
      <c r="T32" s="807"/>
      <c r="U32" s="807"/>
      <c r="V32" s="807">
        <v>2448</v>
      </c>
      <c r="W32" s="807"/>
      <c r="X32" s="807"/>
      <c r="Y32" s="807"/>
      <c r="Z32" s="807"/>
      <c r="AA32" s="807">
        <v>117</v>
      </c>
      <c r="AB32" s="807"/>
      <c r="AC32" s="807"/>
      <c r="AD32" s="807"/>
      <c r="AE32" s="808"/>
      <c r="AF32" s="809">
        <v>2559</v>
      </c>
      <c r="AG32" s="810"/>
      <c r="AH32" s="810"/>
      <c r="AI32" s="810"/>
      <c r="AJ32" s="811"/>
      <c r="AK32" s="878">
        <v>16</v>
      </c>
      <c r="AL32" s="879"/>
      <c r="AM32" s="879"/>
      <c r="AN32" s="879"/>
      <c r="AO32" s="879"/>
      <c r="AP32" s="879">
        <v>8314</v>
      </c>
      <c r="AQ32" s="879"/>
      <c r="AR32" s="879"/>
      <c r="AS32" s="879"/>
      <c r="AT32" s="879"/>
      <c r="AU32" s="879">
        <v>75</v>
      </c>
      <c r="AV32" s="879"/>
      <c r="AW32" s="879"/>
      <c r="AX32" s="879"/>
      <c r="AY32" s="879"/>
      <c r="AZ32" s="880"/>
      <c r="BA32" s="880"/>
      <c r="BB32" s="880"/>
      <c r="BC32" s="880"/>
      <c r="BD32" s="880"/>
      <c r="BE32" s="876" t="s">
        <v>410</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t="s">
        <v>411</v>
      </c>
      <c r="C33" s="804"/>
      <c r="D33" s="804"/>
      <c r="E33" s="804"/>
      <c r="F33" s="804"/>
      <c r="G33" s="804"/>
      <c r="H33" s="804"/>
      <c r="I33" s="804"/>
      <c r="J33" s="804"/>
      <c r="K33" s="804"/>
      <c r="L33" s="804"/>
      <c r="M33" s="804"/>
      <c r="N33" s="804"/>
      <c r="O33" s="804"/>
      <c r="P33" s="805"/>
      <c r="Q33" s="806">
        <v>1643</v>
      </c>
      <c r="R33" s="807"/>
      <c r="S33" s="807"/>
      <c r="T33" s="807"/>
      <c r="U33" s="807"/>
      <c r="V33" s="807">
        <v>1551</v>
      </c>
      <c r="W33" s="807"/>
      <c r="X33" s="807"/>
      <c r="Y33" s="807"/>
      <c r="Z33" s="807"/>
      <c r="AA33" s="807">
        <v>92</v>
      </c>
      <c r="AB33" s="807"/>
      <c r="AC33" s="807"/>
      <c r="AD33" s="807"/>
      <c r="AE33" s="808"/>
      <c r="AF33" s="809">
        <v>594</v>
      </c>
      <c r="AG33" s="810"/>
      <c r="AH33" s="810"/>
      <c r="AI33" s="810"/>
      <c r="AJ33" s="811"/>
      <c r="AK33" s="878">
        <v>606</v>
      </c>
      <c r="AL33" s="879"/>
      <c r="AM33" s="879"/>
      <c r="AN33" s="879"/>
      <c r="AO33" s="879"/>
      <c r="AP33" s="879">
        <v>9717</v>
      </c>
      <c r="AQ33" s="879"/>
      <c r="AR33" s="879"/>
      <c r="AS33" s="879"/>
      <c r="AT33" s="879"/>
      <c r="AU33" s="879">
        <v>1924</v>
      </c>
      <c r="AV33" s="879"/>
      <c r="AW33" s="879"/>
      <c r="AX33" s="879"/>
      <c r="AY33" s="879"/>
      <c r="AZ33" s="880"/>
      <c r="BA33" s="880"/>
      <c r="BB33" s="880"/>
      <c r="BC33" s="880"/>
      <c r="BD33" s="880"/>
      <c r="BE33" s="876" t="s">
        <v>410</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t="s">
        <v>412</v>
      </c>
      <c r="C34" s="804"/>
      <c r="D34" s="804"/>
      <c r="E34" s="804"/>
      <c r="F34" s="804"/>
      <c r="G34" s="804"/>
      <c r="H34" s="804"/>
      <c r="I34" s="804"/>
      <c r="J34" s="804"/>
      <c r="K34" s="804"/>
      <c r="L34" s="804"/>
      <c r="M34" s="804"/>
      <c r="N34" s="804"/>
      <c r="O34" s="804"/>
      <c r="P34" s="805"/>
      <c r="Q34" s="806">
        <v>692</v>
      </c>
      <c r="R34" s="807"/>
      <c r="S34" s="807"/>
      <c r="T34" s="807"/>
      <c r="U34" s="807"/>
      <c r="V34" s="807">
        <v>653</v>
      </c>
      <c r="W34" s="807"/>
      <c r="X34" s="807"/>
      <c r="Y34" s="807"/>
      <c r="Z34" s="807"/>
      <c r="AA34" s="807">
        <v>40</v>
      </c>
      <c r="AB34" s="807"/>
      <c r="AC34" s="807"/>
      <c r="AD34" s="807"/>
      <c r="AE34" s="808"/>
      <c r="AF34" s="809">
        <v>40</v>
      </c>
      <c r="AG34" s="810"/>
      <c r="AH34" s="810"/>
      <c r="AI34" s="810"/>
      <c r="AJ34" s="811"/>
      <c r="AK34" s="878">
        <v>518</v>
      </c>
      <c r="AL34" s="879"/>
      <c r="AM34" s="879"/>
      <c r="AN34" s="879"/>
      <c r="AO34" s="879"/>
      <c r="AP34" s="879">
        <v>3670</v>
      </c>
      <c r="AQ34" s="879"/>
      <c r="AR34" s="879"/>
      <c r="AS34" s="879"/>
      <c r="AT34" s="879"/>
      <c r="AU34" s="879">
        <v>3670</v>
      </c>
      <c r="AV34" s="879"/>
      <c r="AW34" s="879"/>
      <c r="AX34" s="879"/>
      <c r="AY34" s="879"/>
      <c r="AZ34" s="880"/>
      <c r="BA34" s="880"/>
      <c r="BB34" s="880"/>
      <c r="BC34" s="880"/>
      <c r="BD34" s="880"/>
      <c r="BE34" s="876" t="s">
        <v>413</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t="s">
        <v>414</v>
      </c>
      <c r="C35" s="804"/>
      <c r="D35" s="804"/>
      <c r="E35" s="804"/>
      <c r="F35" s="804"/>
      <c r="G35" s="804"/>
      <c r="H35" s="804"/>
      <c r="I35" s="804"/>
      <c r="J35" s="804"/>
      <c r="K35" s="804"/>
      <c r="L35" s="804"/>
      <c r="M35" s="804"/>
      <c r="N35" s="804"/>
      <c r="O35" s="804"/>
      <c r="P35" s="805"/>
      <c r="Q35" s="806">
        <v>201</v>
      </c>
      <c r="R35" s="807"/>
      <c r="S35" s="807"/>
      <c r="T35" s="807"/>
      <c r="U35" s="807"/>
      <c r="V35" s="807">
        <v>11</v>
      </c>
      <c r="W35" s="807"/>
      <c r="X35" s="807"/>
      <c r="Y35" s="807"/>
      <c r="Z35" s="807"/>
      <c r="AA35" s="807">
        <v>190</v>
      </c>
      <c r="AB35" s="807"/>
      <c r="AC35" s="807"/>
      <c r="AD35" s="807"/>
      <c r="AE35" s="808"/>
      <c r="AF35" s="809">
        <v>194</v>
      </c>
      <c r="AG35" s="810"/>
      <c r="AH35" s="810"/>
      <c r="AI35" s="810"/>
      <c r="AJ35" s="811"/>
      <c r="AK35" s="878" t="s">
        <v>596</v>
      </c>
      <c r="AL35" s="879"/>
      <c r="AM35" s="879"/>
      <c r="AN35" s="879"/>
      <c r="AO35" s="879"/>
      <c r="AP35" s="879" t="s">
        <v>596</v>
      </c>
      <c r="AQ35" s="879"/>
      <c r="AR35" s="879"/>
      <c r="AS35" s="879"/>
      <c r="AT35" s="879"/>
      <c r="AU35" s="879" t="s">
        <v>596</v>
      </c>
      <c r="AV35" s="879"/>
      <c r="AW35" s="879"/>
      <c r="AX35" s="879"/>
      <c r="AY35" s="879"/>
      <c r="AZ35" s="880"/>
      <c r="BA35" s="880"/>
      <c r="BB35" s="880"/>
      <c r="BC35" s="880"/>
      <c r="BD35" s="880"/>
      <c r="BE35" s="876" t="s">
        <v>415</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416</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393</v>
      </c>
      <c r="B63" s="838" t="s">
        <v>417</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3803</v>
      </c>
      <c r="AG63" s="890"/>
      <c r="AH63" s="890"/>
      <c r="AI63" s="890"/>
      <c r="AJ63" s="891"/>
      <c r="AK63" s="892"/>
      <c r="AL63" s="887"/>
      <c r="AM63" s="887"/>
      <c r="AN63" s="887"/>
      <c r="AO63" s="887"/>
      <c r="AP63" s="890">
        <v>21701</v>
      </c>
      <c r="AQ63" s="890"/>
      <c r="AR63" s="890"/>
      <c r="AS63" s="890"/>
      <c r="AT63" s="890"/>
      <c r="AU63" s="890">
        <v>5669</v>
      </c>
      <c r="AV63" s="890"/>
      <c r="AW63" s="890"/>
      <c r="AX63" s="890"/>
      <c r="AY63" s="890"/>
      <c r="AZ63" s="894"/>
      <c r="BA63" s="894"/>
      <c r="BB63" s="894"/>
      <c r="BC63" s="894"/>
      <c r="BD63" s="894"/>
      <c r="BE63" s="895"/>
      <c r="BF63" s="895"/>
      <c r="BG63" s="895"/>
      <c r="BH63" s="895"/>
      <c r="BI63" s="896"/>
      <c r="BJ63" s="897" t="s">
        <v>418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420</v>
      </c>
      <c r="B66" s="789"/>
      <c r="C66" s="789"/>
      <c r="D66" s="789"/>
      <c r="E66" s="789"/>
      <c r="F66" s="789"/>
      <c r="G66" s="789"/>
      <c r="H66" s="789"/>
      <c r="I66" s="789"/>
      <c r="J66" s="789"/>
      <c r="K66" s="789"/>
      <c r="L66" s="789"/>
      <c r="M66" s="789"/>
      <c r="N66" s="789"/>
      <c r="O66" s="789"/>
      <c r="P66" s="790"/>
      <c r="Q66" s="765" t="s">
        <v>421</v>
      </c>
      <c r="R66" s="766"/>
      <c r="S66" s="766"/>
      <c r="T66" s="766"/>
      <c r="U66" s="767"/>
      <c r="V66" s="765" t="s">
        <v>398</v>
      </c>
      <c r="W66" s="766"/>
      <c r="X66" s="766"/>
      <c r="Y66" s="766"/>
      <c r="Z66" s="767"/>
      <c r="AA66" s="765" t="s">
        <v>422</v>
      </c>
      <c r="AB66" s="766"/>
      <c r="AC66" s="766"/>
      <c r="AD66" s="766"/>
      <c r="AE66" s="767"/>
      <c r="AF66" s="900" t="s">
        <v>423</v>
      </c>
      <c r="AG66" s="861"/>
      <c r="AH66" s="861"/>
      <c r="AI66" s="861"/>
      <c r="AJ66" s="901"/>
      <c r="AK66" s="765" t="s">
        <v>424</v>
      </c>
      <c r="AL66" s="789"/>
      <c r="AM66" s="789"/>
      <c r="AN66" s="789"/>
      <c r="AO66" s="790"/>
      <c r="AP66" s="765" t="s">
        <v>425</v>
      </c>
      <c r="AQ66" s="766"/>
      <c r="AR66" s="766"/>
      <c r="AS66" s="766"/>
      <c r="AT66" s="767"/>
      <c r="AU66" s="765" t="s">
        <v>426</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c r="A68" s="260">
        <v>1</v>
      </c>
      <c r="B68" s="917" t="s">
        <v>597</v>
      </c>
      <c r="C68" s="918"/>
      <c r="D68" s="918"/>
      <c r="E68" s="918"/>
      <c r="F68" s="918"/>
      <c r="G68" s="918"/>
      <c r="H68" s="918"/>
      <c r="I68" s="918"/>
      <c r="J68" s="918"/>
      <c r="K68" s="918"/>
      <c r="L68" s="918"/>
      <c r="M68" s="918"/>
      <c r="N68" s="918"/>
      <c r="O68" s="918"/>
      <c r="P68" s="919"/>
      <c r="Q68" s="920">
        <v>7</v>
      </c>
      <c r="R68" s="914"/>
      <c r="S68" s="914"/>
      <c r="T68" s="914"/>
      <c r="U68" s="914"/>
      <c r="V68" s="914">
        <v>2</v>
      </c>
      <c r="W68" s="914"/>
      <c r="X68" s="914"/>
      <c r="Y68" s="914"/>
      <c r="Z68" s="914"/>
      <c r="AA68" s="914">
        <v>6</v>
      </c>
      <c r="AB68" s="914"/>
      <c r="AC68" s="914"/>
      <c r="AD68" s="914"/>
      <c r="AE68" s="914"/>
      <c r="AF68" s="914">
        <v>6</v>
      </c>
      <c r="AG68" s="914"/>
      <c r="AH68" s="914"/>
      <c r="AI68" s="914"/>
      <c r="AJ68" s="914"/>
      <c r="AK68" s="914" t="s">
        <v>596</v>
      </c>
      <c r="AL68" s="914"/>
      <c r="AM68" s="914"/>
      <c r="AN68" s="914"/>
      <c r="AO68" s="914"/>
      <c r="AP68" s="914" t="s">
        <v>603</v>
      </c>
      <c r="AQ68" s="914"/>
      <c r="AR68" s="914"/>
      <c r="AS68" s="914"/>
      <c r="AT68" s="914"/>
      <c r="AU68" s="914" t="s">
        <v>596</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c r="A69" s="263">
        <v>2</v>
      </c>
      <c r="B69" s="921" t="s">
        <v>598</v>
      </c>
      <c r="C69" s="922"/>
      <c r="D69" s="922"/>
      <c r="E69" s="922"/>
      <c r="F69" s="922"/>
      <c r="G69" s="922"/>
      <c r="H69" s="922"/>
      <c r="I69" s="922"/>
      <c r="J69" s="922"/>
      <c r="K69" s="922"/>
      <c r="L69" s="922"/>
      <c r="M69" s="922"/>
      <c r="N69" s="922"/>
      <c r="O69" s="922"/>
      <c r="P69" s="923"/>
      <c r="Q69" s="924">
        <v>236</v>
      </c>
      <c r="R69" s="879"/>
      <c r="S69" s="879"/>
      <c r="T69" s="879"/>
      <c r="U69" s="879"/>
      <c r="V69" s="879">
        <v>208</v>
      </c>
      <c r="W69" s="879"/>
      <c r="X69" s="879"/>
      <c r="Y69" s="879"/>
      <c r="Z69" s="879"/>
      <c r="AA69" s="879">
        <v>28</v>
      </c>
      <c r="AB69" s="879"/>
      <c r="AC69" s="879"/>
      <c r="AD69" s="879"/>
      <c r="AE69" s="879"/>
      <c r="AF69" s="879">
        <v>28</v>
      </c>
      <c r="AG69" s="879"/>
      <c r="AH69" s="879"/>
      <c r="AI69" s="879"/>
      <c r="AJ69" s="879"/>
      <c r="AK69" s="879" t="s">
        <v>596</v>
      </c>
      <c r="AL69" s="879"/>
      <c r="AM69" s="879"/>
      <c r="AN69" s="879"/>
      <c r="AO69" s="879"/>
      <c r="AP69" s="879" t="s">
        <v>596</v>
      </c>
      <c r="AQ69" s="879"/>
      <c r="AR69" s="879"/>
      <c r="AS69" s="879"/>
      <c r="AT69" s="879"/>
      <c r="AU69" s="879" t="s">
        <v>596</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c r="A70" s="263">
        <v>3</v>
      </c>
      <c r="B70" s="921" t="s">
        <v>599</v>
      </c>
      <c r="C70" s="922"/>
      <c r="D70" s="922"/>
      <c r="E70" s="922"/>
      <c r="F70" s="922"/>
      <c r="G70" s="922"/>
      <c r="H70" s="922"/>
      <c r="I70" s="922"/>
      <c r="J70" s="922"/>
      <c r="K70" s="922"/>
      <c r="L70" s="922"/>
      <c r="M70" s="922"/>
      <c r="N70" s="922"/>
      <c r="O70" s="922"/>
      <c r="P70" s="923"/>
      <c r="Q70" s="924">
        <v>6685</v>
      </c>
      <c r="R70" s="879"/>
      <c r="S70" s="879"/>
      <c r="T70" s="879"/>
      <c r="U70" s="879"/>
      <c r="V70" s="879">
        <v>6338</v>
      </c>
      <c r="W70" s="879"/>
      <c r="X70" s="879"/>
      <c r="Y70" s="879"/>
      <c r="Z70" s="879"/>
      <c r="AA70" s="879">
        <v>347</v>
      </c>
      <c r="AB70" s="879"/>
      <c r="AC70" s="879"/>
      <c r="AD70" s="879"/>
      <c r="AE70" s="879"/>
      <c r="AF70" s="879">
        <v>347</v>
      </c>
      <c r="AG70" s="879"/>
      <c r="AH70" s="879"/>
      <c r="AI70" s="879"/>
      <c r="AJ70" s="879"/>
      <c r="AK70" s="879">
        <v>59</v>
      </c>
      <c r="AL70" s="879"/>
      <c r="AM70" s="879"/>
      <c r="AN70" s="879"/>
      <c r="AO70" s="879"/>
      <c r="AP70" s="879">
        <v>931</v>
      </c>
      <c r="AQ70" s="879"/>
      <c r="AR70" s="879"/>
      <c r="AS70" s="879"/>
      <c r="AT70" s="879"/>
      <c r="AU70" s="879">
        <v>270</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c r="A71" s="263">
        <v>4</v>
      </c>
      <c r="B71" s="921" t="s">
        <v>600</v>
      </c>
      <c r="C71" s="922"/>
      <c r="D71" s="922"/>
      <c r="E71" s="922"/>
      <c r="F71" s="922"/>
      <c r="G71" s="922"/>
      <c r="H71" s="922"/>
      <c r="I71" s="922"/>
      <c r="J71" s="922"/>
      <c r="K71" s="922"/>
      <c r="L71" s="922"/>
      <c r="M71" s="922"/>
      <c r="N71" s="922"/>
      <c r="O71" s="922"/>
      <c r="P71" s="923"/>
      <c r="Q71" s="924">
        <v>1662</v>
      </c>
      <c r="R71" s="879"/>
      <c r="S71" s="879"/>
      <c r="T71" s="879"/>
      <c r="U71" s="879"/>
      <c r="V71" s="879">
        <v>1628</v>
      </c>
      <c r="W71" s="879"/>
      <c r="X71" s="879"/>
      <c r="Y71" s="879"/>
      <c r="Z71" s="879"/>
      <c r="AA71" s="879">
        <v>35</v>
      </c>
      <c r="AB71" s="879"/>
      <c r="AC71" s="879"/>
      <c r="AD71" s="879"/>
      <c r="AE71" s="879"/>
      <c r="AF71" s="879">
        <v>35</v>
      </c>
      <c r="AG71" s="879"/>
      <c r="AH71" s="879"/>
      <c r="AI71" s="879"/>
      <c r="AJ71" s="879"/>
      <c r="AK71" s="879" t="s">
        <v>596</v>
      </c>
      <c r="AL71" s="879"/>
      <c r="AM71" s="879"/>
      <c r="AN71" s="879"/>
      <c r="AO71" s="879"/>
      <c r="AP71" s="879" t="s">
        <v>604</v>
      </c>
      <c r="AQ71" s="879"/>
      <c r="AR71" s="879"/>
      <c r="AS71" s="879"/>
      <c r="AT71" s="879"/>
      <c r="AU71" s="879" t="s">
        <v>596</v>
      </c>
      <c r="AV71" s="879"/>
      <c r="AW71" s="879"/>
      <c r="AX71" s="879"/>
      <c r="AY71" s="879"/>
      <c r="AZ71" s="925" t="s">
        <v>605</v>
      </c>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c r="A72" s="263">
        <v>5</v>
      </c>
      <c r="B72" s="921" t="s">
        <v>600</v>
      </c>
      <c r="C72" s="922"/>
      <c r="D72" s="922"/>
      <c r="E72" s="922"/>
      <c r="F72" s="922"/>
      <c r="G72" s="922"/>
      <c r="H72" s="922"/>
      <c r="I72" s="922"/>
      <c r="J72" s="922"/>
      <c r="K72" s="922"/>
      <c r="L72" s="922"/>
      <c r="M72" s="922"/>
      <c r="N72" s="922"/>
      <c r="O72" s="922"/>
      <c r="P72" s="923"/>
      <c r="Q72" s="924">
        <v>778014</v>
      </c>
      <c r="R72" s="879"/>
      <c r="S72" s="879"/>
      <c r="T72" s="879"/>
      <c r="U72" s="879"/>
      <c r="V72" s="879">
        <v>737977</v>
      </c>
      <c r="W72" s="879"/>
      <c r="X72" s="879"/>
      <c r="Y72" s="879"/>
      <c r="Z72" s="879"/>
      <c r="AA72" s="879">
        <v>40037</v>
      </c>
      <c r="AB72" s="879"/>
      <c r="AC72" s="879"/>
      <c r="AD72" s="879"/>
      <c r="AE72" s="879"/>
      <c r="AF72" s="879">
        <v>40037</v>
      </c>
      <c r="AG72" s="879"/>
      <c r="AH72" s="879"/>
      <c r="AI72" s="879"/>
      <c r="AJ72" s="879"/>
      <c r="AK72" s="879">
        <v>7130</v>
      </c>
      <c r="AL72" s="879"/>
      <c r="AM72" s="879"/>
      <c r="AN72" s="879"/>
      <c r="AO72" s="879"/>
      <c r="AP72" s="879" t="s">
        <v>596</v>
      </c>
      <c r="AQ72" s="879"/>
      <c r="AR72" s="879"/>
      <c r="AS72" s="879"/>
      <c r="AT72" s="879"/>
      <c r="AU72" s="879" t="s">
        <v>608</v>
      </c>
      <c r="AV72" s="879"/>
      <c r="AW72" s="879"/>
      <c r="AX72" s="879"/>
      <c r="AY72" s="879"/>
      <c r="AZ72" s="925" t="s">
        <v>606</v>
      </c>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c r="A73" s="263">
        <v>6</v>
      </c>
      <c r="B73" s="921" t="s">
        <v>601</v>
      </c>
      <c r="C73" s="922"/>
      <c r="D73" s="922"/>
      <c r="E73" s="922"/>
      <c r="F73" s="922"/>
      <c r="G73" s="922"/>
      <c r="H73" s="922"/>
      <c r="I73" s="922"/>
      <c r="J73" s="922"/>
      <c r="K73" s="922"/>
      <c r="L73" s="922"/>
      <c r="M73" s="922"/>
      <c r="N73" s="922"/>
      <c r="O73" s="922"/>
      <c r="P73" s="923"/>
      <c r="Q73" s="924">
        <v>23332</v>
      </c>
      <c r="R73" s="879"/>
      <c r="S73" s="879"/>
      <c r="T73" s="879"/>
      <c r="U73" s="879"/>
      <c r="V73" s="879">
        <v>22338</v>
      </c>
      <c r="W73" s="879"/>
      <c r="X73" s="879"/>
      <c r="Y73" s="879"/>
      <c r="Z73" s="879"/>
      <c r="AA73" s="879">
        <v>994</v>
      </c>
      <c r="AB73" s="879"/>
      <c r="AC73" s="879"/>
      <c r="AD73" s="879"/>
      <c r="AE73" s="879"/>
      <c r="AF73" s="879">
        <v>994</v>
      </c>
      <c r="AG73" s="879"/>
      <c r="AH73" s="879"/>
      <c r="AI73" s="879"/>
      <c r="AJ73" s="879"/>
      <c r="AK73" s="879">
        <v>28</v>
      </c>
      <c r="AL73" s="879"/>
      <c r="AM73" s="879"/>
      <c r="AN73" s="879"/>
      <c r="AO73" s="879"/>
      <c r="AP73" s="879" t="s">
        <v>596</v>
      </c>
      <c r="AQ73" s="879"/>
      <c r="AR73" s="879"/>
      <c r="AS73" s="879"/>
      <c r="AT73" s="879"/>
      <c r="AU73" s="879" t="s">
        <v>596</v>
      </c>
      <c r="AV73" s="879"/>
      <c r="AW73" s="879"/>
      <c r="AX73" s="879"/>
      <c r="AY73" s="879"/>
      <c r="AZ73" s="925" t="s">
        <v>605</v>
      </c>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c r="A74" s="263">
        <v>7</v>
      </c>
      <c r="B74" s="921" t="s">
        <v>601</v>
      </c>
      <c r="C74" s="922"/>
      <c r="D74" s="922"/>
      <c r="E74" s="922"/>
      <c r="F74" s="922"/>
      <c r="G74" s="922"/>
      <c r="H74" s="922"/>
      <c r="I74" s="922"/>
      <c r="J74" s="922"/>
      <c r="K74" s="922"/>
      <c r="L74" s="922"/>
      <c r="M74" s="922"/>
      <c r="N74" s="922"/>
      <c r="O74" s="922"/>
      <c r="P74" s="923"/>
      <c r="Q74" s="924">
        <v>284</v>
      </c>
      <c r="R74" s="879"/>
      <c r="S74" s="879"/>
      <c r="T74" s="879"/>
      <c r="U74" s="879"/>
      <c r="V74" s="879">
        <v>122</v>
      </c>
      <c r="W74" s="879"/>
      <c r="X74" s="879"/>
      <c r="Y74" s="879"/>
      <c r="Z74" s="879"/>
      <c r="AA74" s="879">
        <v>162</v>
      </c>
      <c r="AB74" s="879"/>
      <c r="AC74" s="879"/>
      <c r="AD74" s="879"/>
      <c r="AE74" s="879"/>
      <c r="AF74" s="879">
        <v>162</v>
      </c>
      <c r="AG74" s="879"/>
      <c r="AH74" s="879"/>
      <c r="AI74" s="879"/>
      <c r="AJ74" s="879"/>
      <c r="AK74" s="879" t="s">
        <v>596</v>
      </c>
      <c r="AL74" s="879"/>
      <c r="AM74" s="879"/>
      <c r="AN74" s="879"/>
      <c r="AO74" s="879"/>
      <c r="AP74" s="879" t="s">
        <v>610</v>
      </c>
      <c r="AQ74" s="879"/>
      <c r="AR74" s="879"/>
      <c r="AS74" s="879"/>
      <c r="AT74" s="879"/>
      <c r="AU74" s="879" t="s">
        <v>596</v>
      </c>
      <c r="AV74" s="879"/>
      <c r="AW74" s="879"/>
      <c r="AX74" s="879"/>
      <c r="AY74" s="879"/>
      <c r="AZ74" s="925" t="s">
        <v>607</v>
      </c>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c r="A75" s="263">
        <v>8</v>
      </c>
      <c r="B75" s="921" t="s">
        <v>602</v>
      </c>
      <c r="C75" s="922"/>
      <c r="D75" s="922"/>
      <c r="E75" s="922"/>
      <c r="F75" s="922"/>
      <c r="G75" s="922"/>
      <c r="H75" s="922"/>
      <c r="I75" s="922"/>
      <c r="J75" s="922"/>
      <c r="K75" s="922"/>
      <c r="L75" s="922"/>
      <c r="M75" s="922"/>
      <c r="N75" s="922"/>
      <c r="O75" s="922"/>
      <c r="P75" s="923"/>
      <c r="Q75" s="927">
        <v>313</v>
      </c>
      <c r="R75" s="928"/>
      <c r="S75" s="928"/>
      <c r="T75" s="928"/>
      <c r="U75" s="878"/>
      <c r="V75" s="929">
        <v>295</v>
      </c>
      <c r="W75" s="928"/>
      <c r="X75" s="928"/>
      <c r="Y75" s="928"/>
      <c r="Z75" s="878"/>
      <c r="AA75" s="929">
        <v>18</v>
      </c>
      <c r="AB75" s="928"/>
      <c r="AC75" s="928"/>
      <c r="AD75" s="928"/>
      <c r="AE75" s="878"/>
      <c r="AF75" s="929">
        <v>18</v>
      </c>
      <c r="AG75" s="928"/>
      <c r="AH75" s="928"/>
      <c r="AI75" s="928"/>
      <c r="AJ75" s="878"/>
      <c r="AK75" s="929">
        <v>12</v>
      </c>
      <c r="AL75" s="928"/>
      <c r="AM75" s="928"/>
      <c r="AN75" s="928"/>
      <c r="AO75" s="878"/>
      <c r="AP75" s="929" t="s">
        <v>611</v>
      </c>
      <c r="AQ75" s="928"/>
      <c r="AR75" s="928"/>
      <c r="AS75" s="928"/>
      <c r="AT75" s="878"/>
      <c r="AU75" s="929" t="s">
        <v>596</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c r="A76" s="263">
        <v>9</v>
      </c>
      <c r="B76" s="921" t="s">
        <v>609</v>
      </c>
      <c r="C76" s="922"/>
      <c r="D76" s="922"/>
      <c r="E76" s="922"/>
      <c r="F76" s="922"/>
      <c r="G76" s="922"/>
      <c r="H76" s="922"/>
      <c r="I76" s="922"/>
      <c r="J76" s="922"/>
      <c r="K76" s="922"/>
      <c r="L76" s="922"/>
      <c r="M76" s="922"/>
      <c r="N76" s="922"/>
      <c r="O76" s="922"/>
      <c r="P76" s="923"/>
      <c r="Q76" s="927">
        <v>36915</v>
      </c>
      <c r="R76" s="928"/>
      <c r="S76" s="928"/>
      <c r="T76" s="928"/>
      <c r="U76" s="878"/>
      <c r="V76" s="929">
        <v>35914</v>
      </c>
      <c r="W76" s="928"/>
      <c r="X76" s="928"/>
      <c r="Y76" s="928"/>
      <c r="Z76" s="878"/>
      <c r="AA76" s="929">
        <v>1001</v>
      </c>
      <c r="AB76" s="928"/>
      <c r="AC76" s="928"/>
      <c r="AD76" s="928"/>
      <c r="AE76" s="878"/>
      <c r="AF76" s="929">
        <v>1001</v>
      </c>
      <c r="AG76" s="928"/>
      <c r="AH76" s="928"/>
      <c r="AI76" s="928"/>
      <c r="AJ76" s="878"/>
      <c r="AK76" s="929" t="s">
        <v>596</v>
      </c>
      <c r="AL76" s="928"/>
      <c r="AM76" s="928"/>
      <c r="AN76" s="928"/>
      <c r="AO76" s="878"/>
      <c r="AP76" s="929" t="s">
        <v>596</v>
      </c>
      <c r="AQ76" s="928"/>
      <c r="AR76" s="928"/>
      <c r="AS76" s="928"/>
      <c r="AT76" s="878"/>
      <c r="AU76" s="929" t="s">
        <v>596</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c r="A88" s="266" t="s">
        <v>393</v>
      </c>
      <c r="B88" s="838" t="s">
        <v>427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42628</v>
      </c>
      <c r="AG88" s="890"/>
      <c r="AH88" s="890"/>
      <c r="AI88" s="890"/>
      <c r="AJ88" s="890"/>
      <c r="AK88" s="887"/>
      <c r="AL88" s="887"/>
      <c r="AM88" s="887"/>
      <c r="AN88" s="887"/>
      <c r="AO88" s="887"/>
      <c r="AP88" s="890">
        <v>931</v>
      </c>
      <c r="AQ88" s="890"/>
      <c r="AR88" s="890"/>
      <c r="AS88" s="890"/>
      <c r="AT88" s="890"/>
      <c r="AU88" s="890">
        <v>270</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428</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32</v>
      </c>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v>64</v>
      </c>
      <c r="DM102" s="898"/>
      <c r="DN102" s="898"/>
      <c r="DO102" s="898"/>
      <c r="DP102" s="941"/>
      <c r="DQ102" s="940">
        <v>6</v>
      </c>
      <c r="DR102" s="898"/>
      <c r="DS102" s="898"/>
      <c r="DT102" s="898"/>
      <c r="DU102" s="941"/>
      <c r="DV102" s="964"/>
      <c r="DW102" s="965"/>
      <c r="DX102" s="965"/>
      <c r="DY102" s="965"/>
      <c r="DZ102" s="966"/>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69" t="s">
        <v>433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c r="A109" s="962" t="s">
        <v>435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436</v>
      </c>
      <c r="AB109" s="943"/>
      <c r="AC109" s="943"/>
      <c r="AD109" s="943"/>
      <c r="AE109" s="944"/>
      <c r="AF109" s="942" t="s">
        <v>437</v>
      </c>
      <c r="AG109" s="943"/>
      <c r="AH109" s="943"/>
      <c r="AI109" s="943"/>
      <c r="AJ109" s="944"/>
      <c r="AK109" s="942" t="s">
        <v>305</v>
      </c>
      <c r="AL109" s="943"/>
      <c r="AM109" s="943"/>
      <c r="AN109" s="943"/>
      <c r="AO109" s="944"/>
      <c r="AP109" s="942" t="s">
        <v>438</v>
      </c>
      <c r="AQ109" s="943"/>
      <c r="AR109" s="943"/>
      <c r="AS109" s="943"/>
      <c r="AT109" s="945"/>
      <c r="AU109" s="962" t="s">
        <v>435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436</v>
      </c>
      <c r="BR109" s="943"/>
      <c r="BS109" s="943"/>
      <c r="BT109" s="943"/>
      <c r="BU109" s="944"/>
      <c r="BV109" s="942" t="s">
        <v>437</v>
      </c>
      <c r="BW109" s="943"/>
      <c r="BX109" s="943"/>
      <c r="BY109" s="943"/>
      <c r="BZ109" s="944"/>
      <c r="CA109" s="942" t="s">
        <v>305</v>
      </c>
      <c r="CB109" s="943"/>
      <c r="CC109" s="943"/>
      <c r="CD109" s="943"/>
      <c r="CE109" s="944"/>
      <c r="CF109" s="963" t="s">
        <v>438</v>
      </c>
      <c r="CG109" s="963"/>
      <c r="CH109" s="963"/>
      <c r="CI109" s="963"/>
      <c r="CJ109" s="963"/>
      <c r="CK109" s="942" t="s">
        <v>439</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436</v>
      </c>
      <c r="DH109" s="943"/>
      <c r="DI109" s="943"/>
      <c r="DJ109" s="943"/>
      <c r="DK109" s="944"/>
      <c r="DL109" s="942" t="s">
        <v>437</v>
      </c>
      <c r="DM109" s="943"/>
      <c r="DN109" s="943"/>
      <c r="DO109" s="943"/>
      <c r="DP109" s="944"/>
      <c r="DQ109" s="942" t="s">
        <v>305</v>
      </c>
      <c r="DR109" s="943"/>
      <c r="DS109" s="943"/>
      <c r="DT109" s="943"/>
      <c r="DU109" s="944"/>
      <c r="DV109" s="942" t="s">
        <v>438</v>
      </c>
      <c r="DW109" s="943"/>
      <c r="DX109" s="943"/>
      <c r="DY109" s="943"/>
      <c r="DZ109" s="945"/>
    </row>
    <row r="110" spans="1:131" s="248" customFormat="1" ht="26.25" customHeight="1">
      <c r="A110" s="946" t="s">
        <v>440</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3440044</v>
      </c>
      <c r="AB110" s="950"/>
      <c r="AC110" s="950"/>
      <c r="AD110" s="950"/>
      <c r="AE110" s="951"/>
      <c r="AF110" s="952">
        <v>3205474</v>
      </c>
      <c r="AG110" s="950"/>
      <c r="AH110" s="950"/>
      <c r="AI110" s="950"/>
      <c r="AJ110" s="951"/>
      <c r="AK110" s="952">
        <v>3209551</v>
      </c>
      <c r="AL110" s="950"/>
      <c r="AM110" s="950"/>
      <c r="AN110" s="950"/>
      <c r="AO110" s="951"/>
      <c r="AP110" s="953">
        <v>14.4</v>
      </c>
      <c r="AQ110" s="954"/>
      <c r="AR110" s="954"/>
      <c r="AS110" s="954"/>
      <c r="AT110" s="955"/>
      <c r="AU110" s="956" t="s">
        <v>72</v>
      </c>
      <c r="AV110" s="957"/>
      <c r="AW110" s="957"/>
      <c r="AX110" s="957"/>
      <c r="AY110" s="957"/>
      <c r="AZ110" s="998" t="s">
        <v>441</v>
      </c>
      <c r="BA110" s="947"/>
      <c r="BB110" s="947"/>
      <c r="BC110" s="947"/>
      <c r="BD110" s="947"/>
      <c r="BE110" s="947"/>
      <c r="BF110" s="947"/>
      <c r="BG110" s="947"/>
      <c r="BH110" s="947"/>
      <c r="BI110" s="947"/>
      <c r="BJ110" s="947"/>
      <c r="BK110" s="947"/>
      <c r="BL110" s="947"/>
      <c r="BM110" s="947"/>
      <c r="BN110" s="947"/>
      <c r="BO110" s="947"/>
      <c r="BP110" s="948"/>
      <c r="BQ110" s="984">
        <v>32131466</v>
      </c>
      <c r="BR110" s="985"/>
      <c r="BS110" s="985"/>
      <c r="BT110" s="985"/>
      <c r="BU110" s="985"/>
      <c r="BV110" s="985">
        <v>32941365</v>
      </c>
      <c r="BW110" s="985"/>
      <c r="BX110" s="985"/>
      <c r="BY110" s="985"/>
      <c r="BZ110" s="985"/>
      <c r="CA110" s="985">
        <v>32924423</v>
      </c>
      <c r="CB110" s="985"/>
      <c r="CC110" s="985"/>
      <c r="CD110" s="985"/>
      <c r="CE110" s="985"/>
      <c r="CF110" s="999">
        <v>147.80000000000001</v>
      </c>
      <c r="CG110" s="1000"/>
      <c r="CH110" s="1000"/>
      <c r="CI110" s="1000"/>
      <c r="CJ110" s="1000"/>
      <c r="CK110" s="1001" t="s">
        <v>442</v>
      </c>
      <c r="CL110" s="1002"/>
      <c r="CM110" s="981" t="s">
        <v>443</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444</v>
      </c>
      <c r="DH110" s="985"/>
      <c r="DI110" s="985"/>
      <c r="DJ110" s="985"/>
      <c r="DK110" s="985"/>
      <c r="DL110" s="985" t="s">
        <v>444</v>
      </c>
      <c r="DM110" s="985"/>
      <c r="DN110" s="985"/>
      <c r="DO110" s="985"/>
      <c r="DP110" s="985"/>
      <c r="DQ110" s="985" t="s">
        <v>126</v>
      </c>
      <c r="DR110" s="985"/>
      <c r="DS110" s="985"/>
      <c r="DT110" s="985"/>
      <c r="DU110" s="985"/>
      <c r="DV110" s="986" t="s">
        <v>444</v>
      </c>
      <c r="DW110" s="986"/>
      <c r="DX110" s="986"/>
      <c r="DY110" s="986"/>
      <c r="DZ110" s="987"/>
    </row>
    <row r="111" spans="1:131" s="248" customFormat="1" ht="26.25" customHeight="1">
      <c r="A111" s="988" t="s">
        <v>445</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418</v>
      </c>
      <c r="AB111" s="992"/>
      <c r="AC111" s="992"/>
      <c r="AD111" s="992"/>
      <c r="AE111" s="993"/>
      <c r="AF111" s="994" t="s">
        <v>444</v>
      </c>
      <c r="AG111" s="992"/>
      <c r="AH111" s="992"/>
      <c r="AI111" s="992"/>
      <c r="AJ111" s="993"/>
      <c r="AK111" s="994" t="s">
        <v>444</v>
      </c>
      <c r="AL111" s="992"/>
      <c r="AM111" s="992"/>
      <c r="AN111" s="992"/>
      <c r="AO111" s="993"/>
      <c r="AP111" s="995" t="s">
        <v>444</v>
      </c>
      <c r="AQ111" s="996"/>
      <c r="AR111" s="996"/>
      <c r="AS111" s="996"/>
      <c r="AT111" s="997"/>
      <c r="AU111" s="958"/>
      <c r="AV111" s="959"/>
      <c r="AW111" s="959"/>
      <c r="AX111" s="959"/>
      <c r="AY111" s="959"/>
      <c r="AZ111" s="1007" t="s">
        <v>446</v>
      </c>
      <c r="BA111" s="1008"/>
      <c r="BB111" s="1008"/>
      <c r="BC111" s="1008"/>
      <c r="BD111" s="1008"/>
      <c r="BE111" s="1008"/>
      <c r="BF111" s="1008"/>
      <c r="BG111" s="1008"/>
      <c r="BH111" s="1008"/>
      <c r="BI111" s="1008"/>
      <c r="BJ111" s="1008"/>
      <c r="BK111" s="1008"/>
      <c r="BL111" s="1008"/>
      <c r="BM111" s="1008"/>
      <c r="BN111" s="1008"/>
      <c r="BO111" s="1008"/>
      <c r="BP111" s="1009"/>
      <c r="BQ111" s="977">
        <v>64184</v>
      </c>
      <c r="BR111" s="978"/>
      <c r="BS111" s="978"/>
      <c r="BT111" s="978"/>
      <c r="BU111" s="978"/>
      <c r="BV111" s="978">
        <v>35185</v>
      </c>
      <c r="BW111" s="978"/>
      <c r="BX111" s="978"/>
      <c r="BY111" s="978"/>
      <c r="BZ111" s="978"/>
      <c r="CA111" s="978">
        <v>20047</v>
      </c>
      <c r="CB111" s="978"/>
      <c r="CC111" s="978"/>
      <c r="CD111" s="978"/>
      <c r="CE111" s="978"/>
      <c r="CF111" s="972">
        <v>0.1</v>
      </c>
      <c r="CG111" s="973"/>
      <c r="CH111" s="973"/>
      <c r="CI111" s="973"/>
      <c r="CJ111" s="973"/>
      <c r="CK111" s="1003"/>
      <c r="CL111" s="1004"/>
      <c r="CM111" s="974" t="s">
        <v>447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418</v>
      </c>
      <c r="DH111" s="978"/>
      <c r="DI111" s="978"/>
      <c r="DJ111" s="978"/>
      <c r="DK111" s="978"/>
      <c r="DL111" s="978" t="s">
        <v>418</v>
      </c>
      <c r="DM111" s="978"/>
      <c r="DN111" s="978"/>
      <c r="DO111" s="978"/>
      <c r="DP111" s="978"/>
      <c r="DQ111" s="978" t="s">
        <v>418</v>
      </c>
      <c r="DR111" s="978"/>
      <c r="DS111" s="978"/>
      <c r="DT111" s="978"/>
      <c r="DU111" s="978"/>
      <c r="DV111" s="979" t="s">
        <v>418</v>
      </c>
      <c r="DW111" s="979"/>
      <c r="DX111" s="979"/>
      <c r="DY111" s="979"/>
      <c r="DZ111" s="980"/>
    </row>
    <row r="112" spans="1:131" s="248" customFormat="1" ht="26.25" customHeight="1">
      <c r="A112" s="1010" t="s">
        <v>448</v>
      </c>
      <c r="B112" s="1011"/>
      <c r="C112" s="1008" t="s">
        <v>449</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126</v>
      </c>
      <c r="AB112" s="1017"/>
      <c r="AC112" s="1017"/>
      <c r="AD112" s="1017"/>
      <c r="AE112" s="1018"/>
      <c r="AF112" s="1019" t="s">
        <v>126</v>
      </c>
      <c r="AG112" s="1017"/>
      <c r="AH112" s="1017"/>
      <c r="AI112" s="1017"/>
      <c r="AJ112" s="1018"/>
      <c r="AK112" s="1019" t="s">
        <v>126</v>
      </c>
      <c r="AL112" s="1017"/>
      <c r="AM112" s="1017"/>
      <c r="AN112" s="1017"/>
      <c r="AO112" s="1018"/>
      <c r="AP112" s="1020" t="s">
        <v>126</v>
      </c>
      <c r="AQ112" s="1021"/>
      <c r="AR112" s="1021"/>
      <c r="AS112" s="1021"/>
      <c r="AT112" s="1022"/>
      <c r="AU112" s="958"/>
      <c r="AV112" s="959"/>
      <c r="AW112" s="959"/>
      <c r="AX112" s="959"/>
      <c r="AY112" s="959"/>
      <c r="AZ112" s="1007" t="s">
        <v>450</v>
      </c>
      <c r="BA112" s="1008"/>
      <c r="BB112" s="1008"/>
      <c r="BC112" s="1008"/>
      <c r="BD112" s="1008"/>
      <c r="BE112" s="1008"/>
      <c r="BF112" s="1008"/>
      <c r="BG112" s="1008"/>
      <c r="BH112" s="1008"/>
      <c r="BI112" s="1008"/>
      <c r="BJ112" s="1008"/>
      <c r="BK112" s="1008"/>
      <c r="BL112" s="1008"/>
      <c r="BM112" s="1008"/>
      <c r="BN112" s="1008"/>
      <c r="BO112" s="1008"/>
      <c r="BP112" s="1009"/>
      <c r="BQ112" s="977">
        <v>8013318</v>
      </c>
      <c r="BR112" s="978"/>
      <c r="BS112" s="978"/>
      <c r="BT112" s="978"/>
      <c r="BU112" s="978"/>
      <c r="BV112" s="978">
        <v>6780949</v>
      </c>
      <c r="BW112" s="978"/>
      <c r="BX112" s="978"/>
      <c r="BY112" s="978"/>
      <c r="BZ112" s="978"/>
      <c r="CA112" s="978">
        <v>5669306</v>
      </c>
      <c r="CB112" s="978"/>
      <c r="CC112" s="978"/>
      <c r="CD112" s="978"/>
      <c r="CE112" s="978"/>
      <c r="CF112" s="972">
        <v>25.5</v>
      </c>
      <c r="CG112" s="973"/>
      <c r="CH112" s="973"/>
      <c r="CI112" s="973"/>
      <c r="CJ112" s="973"/>
      <c r="CK112" s="1003"/>
      <c r="CL112" s="1004"/>
      <c r="CM112" s="974" t="s">
        <v>451</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126</v>
      </c>
      <c r="DH112" s="978"/>
      <c r="DI112" s="978"/>
      <c r="DJ112" s="978"/>
      <c r="DK112" s="978"/>
      <c r="DL112" s="978" t="s">
        <v>126</v>
      </c>
      <c r="DM112" s="978"/>
      <c r="DN112" s="978"/>
      <c r="DO112" s="978"/>
      <c r="DP112" s="978"/>
      <c r="DQ112" s="978" t="s">
        <v>126</v>
      </c>
      <c r="DR112" s="978"/>
      <c r="DS112" s="978"/>
      <c r="DT112" s="978"/>
      <c r="DU112" s="978"/>
      <c r="DV112" s="979" t="s">
        <v>126</v>
      </c>
      <c r="DW112" s="979"/>
      <c r="DX112" s="979"/>
      <c r="DY112" s="979"/>
      <c r="DZ112" s="980"/>
    </row>
    <row r="113" spans="1:130" s="248" customFormat="1" ht="26.25" customHeight="1">
      <c r="A113" s="1012"/>
      <c r="B113" s="1013"/>
      <c r="C113" s="1008" t="s">
        <v>452</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996968</v>
      </c>
      <c r="AB113" s="992"/>
      <c r="AC113" s="992"/>
      <c r="AD113" s="992"/>
      <c r="AE113" s="993"/>
      <c r="AF113" s="994">
        <v>995533</v>
      </c>
      <c r="AG113" s="992"/>
      <c r="AH113" s="992"/>
      <c r="AI113" s="992"/>
      <c r="AJ113" s="993"/>
      <c r="AK113" s="994">
        <v>975039</v>
      </c>
      <c r="AL113" s="992"/>
      <c r="AM113" s="992"/>
      <c r="AN113" s="992"/>
      <c r="AO113" s="993"/>
      <c r="AP113" s="995">
        <v>4.4000000000000004</v>
      </c>
      <c r="AQ113" s="996"/>
      <c r="AR113" s="996"/>
      <c r="AS113" s="996"/>
      <c r="AT113" s="997"/>
      <c r="AU113" s="958"/>
      <c r="AV113" s="959"/>
      <c r="AW113" s="959"/>
      <c r="AX113" s="959"/>
      <c r="AY113" s="959"/>
      <c r="AZ113" s="1007" t="s">
        <v>453</v>
      </c>
      <c r="BA113" s="1008"/>
      <c r="BB113" s="1008"/>
      <c r="BC113" s="1008"/>
      <c r="BD113" s="1008"/>
      <c r="BE113" s="1008"/>
      <c r="BF113" s="1008"/>
      <c r="BG113" s="1008"/>
      <c r="BH113" s="1008"/>
      <c r="BI113" s="1008"/>
      <c r="BJ113" s="1008"/>
      <c r="BK113" s="1008"/>
      <c r="BL113" s="1008"/>
      <c r="BM113" s="1008"/>
      <c r="BN113" s="1008"/>
      <c r="BO113" s="1008"/>
      <c r="BP113" s="1009"/>
      <c r="BQ113" s="977">
        <v>311470</v>
      </c>
      <c r="BR113" s="978"/>
      <c r="BS113" s="978"/>
      <c r="BT113" s="978"/>
      <c r="BU113" s="978"/>
      <c r="BV113" s="978">
        <v>257300</v>
      </c>
      <c r="BW113" s="978"/>
      <c r="BX113" s="978"/>
      <c r="BY113" s="978"/>
      <c r="BZ113" s="978"/>
      <c r="CA113" s="978">
        <v>270400</v>
      </c>
      <c r="CB113" s="978"/>
      <c r="CC113" s="978"/>
      <c r="CD113" s="978"/>
      <c r="CE113" s="978"/>
      <c r="CF113" s="972">
        <v>1.2</v>
      </c>
      <c r="CG113" s="973"/>
      <c r="CH113" s="973"/>
      <c r="CI113" s="973"/>
      <c r="CJ113" s="973"/>
      <c r="CK113" s="1003"/>
      <c r="CL113" s="1004"/>
      <c r="CM113" s="974" t="s">
        <v>454</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126</v>
      </c>
      <c r="DH113" s="1017"/>
      <c r="DI113" s="1017"/>
      <c r="DJ113" s="1017"/>
      <c r="DK113" s="1018"/>
      <c r="DL113" s="1019" t="s">
        <v>126</v>
      </c>
      <c r="DM113" s="1017"/>
      <c r="DN113" s="1017"/>
      <c r="DO113" s="1017"/>
      <c r="DP113" s="1018"/>
      <c r="DQ113" s="1019" t="s">
        <v>126</v>
      </c>
      <c r="DR113" s="1017"/>
      <c r="DS113" s="1017"/>
      <c r="DT113" s="1017"/>
      <c r="DU113" s="1018"/>
      <c r="DV113" s="1020" t="s">
        <v>126</v>
      </c>
      <c r="DW113" s="1021"/>
      <c r="DX113" s="1021"/>
      <c r="DY113" s="1021"/>
      <c r="DZ113" s="1022"/>
    </row>
    <row r="114" spans="1:130" s="248" customFormat="1" ht="26.25" customHeight="1">
      <c r="A114" s="1012"/>
      <c r="B114" s="1013"/>
      <c r="C114" s="1008" t="s">
        <v>455</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48504</v>
      </c>
      <c r="AB114" s="1017"/>
      <c r="AC114" s="1017"/>
      <c r="AD114" s="1017"/>
      <c r="AE114" s="1018"/>
      <c r="AF114" s="1019">
        <v>42700</v>
      </c>
      <c r="AG114" s="1017"/>
      <c r="AH114" s="1017"/>
      <c r="AI114" s="1017"/>
      <c r="AJ114" s="1018"/>
      <c r="AK114" s="1019">
        <v>42700</v>
      </c>
      <c r="AL114" s="1017"/>
      <c r="AM114" s="1017"/>
      <c r="AN114" s="1017"/>
      <c r="AO114" s="1018"/>
      <c r="AP114" s="1020">
        <v>0.2</v>
      </c>
      <c r="AQ114" s="1021"/>
      <c r="AR114" s="1021"/>
      <c r="AS114" s="1021"/>
      <c r="AT114" s="1022"/>
      <c r="AU114" s="958"/>
      <c r="AV114" s="959"/>
      <c r="AW114" s="959"/>
      <c r="AX114" s="959"/>
      <c r="AY114" s="959"/>
      <c r="AZ114" s="1007" t="s">
        <v>456</v>
      </c>
      <c r="BA114" s="1008"/>
      <c r="BB114" s="1008"/>
      <c r="BC114" s="1008"/>
      <c r="BD114" s="1008"/>
      <c r="BE114" s="1008"/>
      <c r="BF114" s="1008"/>
      <c r="BG114" s="1008"/>
      <c r="BH114" s="1008"/>
      <c r="BI114" s="1008"/>
      <c r="BJ114" s="1008"/>
      <c r="BK114" s="1008"/>
      <c r="BL114" s="1008"/>
      <c r="BM114" s="1008"/>
      <c r="BN114" s="1008"/>
      <c r="BO114" s="1008"/>
      <c r="BP114" s="1009"/>
      <c r="BQ114" s="977">
        <v>6633396</v>
      </c>
      <c r="BR114" s="978"/>
      <c r="BS114" s="978"/>
      <c r="BT114" s="978"/>
      <c r="BU114" s="978"/>
      <c r="BV114" s="978">
        <v>6825956</v>
      </c>
      <c r="BW114" s="978"/>
      <c r="BX114" s="978"/>
      <c r="BY114" s="978"/>
      <c r="BZ114" s="978"/>
      <c r="CA114" s="978">
        <v>6862272</v>
      </c>
      <c r="CB114" s="978"/>
      <c r="CC114" s="978"/>
      <c r="CD114" s="978"/>
      <c r="CE114" s="978"/>
      <c r="CF114" s="972">
        <v>30.8</v>
      </c>
      <c r="CG114" s="973"/>
      <c r="CH114" s="973"/>
      <c r="CI114" s="973"/>
      <c r="CJ114" s="973"/>
      <c r="CK114" s="1003"/>
      <c r="CL114" s="1004"/>
      <c r="CM114" s="974" t="s">
        <v>457</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126</v>
      </c>
      <c r="DH114" s="1017"/>
      <c r="DI114" s="1017"/>
      <c r="DJ114" s="1017"/>
      <c r="DK114" s="1018"/>
      <c r="DL114" s="1019" t="s">
        <v>126</v>
      </c>
      <c r="DM114" s="1017"/>
      <c r="DN114" s="1017"/>
      <c r="DO114" s="1017"/>
      <c r="DP114" s="1018"/>
      <c r="DQ114" s="1019" t="s">
        <v>126</v>
      </c>
      <c r="DR114" s="1017"/>
      <c r="DS114" s="1017"/>
      <c r="DT114" s="1017"/>
      <c r="DU114" s="1018"/>
      <c r="DV114" s="1020" t="s">
        <v>126</v>
      </c>
      <c r="DW114" s="1021"/>
      <c r="DX114" s="1021"/>
      <c r="DY114" s="1021"/>
      <c r="DZ114" s="1022"/>
    </row>
    <row r="115" spans="1:130" s="248" customFormat="1" ht="26.25" customHeight="1">
      <c r="A115" s="1012"/>
      <c r="B115" s="1013"/>
      <c r="C115" s="1008" t="s">
        <v>458</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48525</v>
      </c>
      <c r="AB115" s="992"/>
      <c r="AC115" s="992"/>
      <c r="AD115" s="992"/>
      <c r="AE115" s="993"/>
      <c r="AF115" s="994">
        <v>29206</v>
      </c>
      <c r="AG115" s="992"/>
      <c r="AH115" s="992"/>
      <c r="AI115" s="992"/>
      <c r="AJ115" s="993"/>
      <c r="AK115" s="994">
        <v>14895</v>
      </c>
      <c r="AL115" s="992"/>
      <c r="AM115" s="992"/>
      <c r="AN115" s="992"/>
      <c r="AO115" s="993"/>
      <c r="AP115" s="995">
        <v>0.1</v>
      </c>
      <c r="AQ115" s="996"/>
      <c r="AR115" s="996"/>
      <c r="AS115" s="996"/>
      <c r="AT115" s="997"/>
      <c r="AU115" s="958"/>
      <c r="AV115" s="959"/>
      <c r="AW115" s="959"/>
      <c r="AX115" s="959"/>
      <c r="AY115" s="959"/>
      <c r="AZ115" s="1007" t="s">
        <v>459</v>
      </c>
      <c r="BA115" s="1008"/>
      <c r="BB115" s="1008"/>
      <c r="BC115" s="1008"/>
      <c r="BD115" s="1008"/>
      <c r="BE115" s="1008"/>
      <c r="BF115" s="1008"/>
      <c r="BG115" s="1008"/>
      <c r="BH115" s="1008"/>
      <c r="BI115" s="1008"/>
      <c r="BJ115" s="1008"/>
      <c r="BK115" s="1008"/>
      <c r="BL115" s="1008"/>
      <c r="BM115" s="1008"/>
      <c r="BN115" s="1008"/>
      <c r="BO115" s="1008"/>
      <c r="BP115" s="1009"/>
      <c r="BQ115" s="977">
        <v>6742</v>
      </c>
      <c r="BR115" s="978"/>
      <c r="BS115" s="978"/>
      <c r="BT115" s="978"/>
      <c r="BU115" s="978"/>
      <c r="BV115" s="978">
        <v>6552</v>
      </c>
      <c r="BW115" s="978"/>
      <c r="BX115" s="978"/>
      <c r="BY115" s="978"/>
      <c r="BZ115" s="978"/>
      <c r="CA115" s="978">
        <v>6359</v>
      </c>
      <c r="CB115" s="978"/>
      <c r="CC115" s="978"/>
      <c r="CD115" s="978"/>
      <c r="CE115" s="978"/>
      <c r="CF115" s="972">
        <v>0</v>
      </c>
      <c r="CG115" s="973"/>
      <c r="CH115" s="973"/>
      <c r="CI115" s="973"/>
      <c r="CJ115" s="973"/>
      <c r="CK115" s="1003"/>
      <c r="CL115" s="1004"/>
      <c r="CM115" s="1007" t="s">
        <v>460</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126</v>
      </c>
      <c r="DH115" s="1017"/>
      <c r="DI115" s="1017"/>
      <c r="DJ115" s="1017"/>
      <c r="DK115" s="1018"/>
      <c r="DL115" s="1019" t="s">
        <v>126</v>
      </c>
      <c r="DM115" s="1017"/>
      <c r="DN115" s="1017"/>
      <c r="DO115" s="1017"/>
      <c r="DP115" s="1018"/>
      <c r="DQ115" s="1019" t="s">
        <v>126</v>
      </c>
      <c r="DR115" s="1017"/>
      <c r="DS115" s="1017"/>
      <c r="DT115" s="1017"/>
      <c r="DU115" s="1018"/>
      <c r="DV115" s="1020" t="s">
        <v>126</v>
      </c>
      <c r="DW115" s="1021"/>
      <c r="DX115" s="1021"/>
      <c r="DY115" s="1021"/>
      <c r="DZ115" s="1022"/>
    </row>
    <row r="116" spans="1:130" s="248" customFormat="1" ht="26.25" customHeight="1">
      <c r="A116" s="1014"/>
      <c r="B116" s="1015"/>
      <c r="C116" s="1023" t="s">
        <v>461</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126</v>
      </c>
      <c r="AB116" s="1017"/>
      <c r="AC116" s="1017"/>
      <c r="AD116" s="1017"/>
      <c r="AE116" s="1018"/>
      <c r="AF116" s="1019" t="s">
        <v>126</v>
      </c>
      <c r="AG116" s="1017"/>
      <c r="AH116" s="1017"/>
      <c r="AI116" s="1017"/>
      <c r="AJ116" s="1018"/>
      <c r="AK116" s="1019" t="s">
        <v>126</v>
      </c>
      <c r="AL116" s="1017"/>
      <c r="AM116" s="1017"/>
      <c r="AN116" s="1017"/>
      <c r="AO116" s="1018"/>
      <c r="AP116" s="1020" t="s">
        <v>126</v>
      </c>
      <c r="AQ116" s="1021"/>
      <c r="AR116" s="1021"/>
      <c r="AS116" s="1021"/>
      <c r="AT116" s="1022"/>
      <c r="AU116" s="958"/>
      <c r="AV116" s="959"/>
      <c r="AW116" s="959"/>
      <c r="AX116" s="959"/>
      <c r="AY116" s="959"/>
      <c r="AZ116" s="1025" t="s">
        <v>462</v>
      </c>
      <c r="BA116" s="1026"/>
      <c r="BB116" s="1026"/>
      <c r="BC116" s="1026"/>
      <c r="BD116" s="1026"/>
      <c r="BE116" s="1026"/>
      <c r="BF116" s="1026"/>
      <c r="BG116" s="1026"/>
      <c r="BH116" s="1026"/>
      <c r="BI116" s="1026"/>
      <c r="BJ116" s="1026"/>
      <c r="BK116" s="1026"/>
      <c r="BL116" s="1026"/>
      <c r="BM116" s="1026"/>
      <c r="BN116" s="1026"/>
      <c r="BO116" s="1026"/>
      <c r="BP116" s="1027"/>
      <c r="BQ116" s="977" t="s">
        <v>126</v>
      </c>
      <c r="BR116" s="978"/>
      <c r="BS116" s="978"/>
      <c r="BT116" s="978"/>
      <c r="BU116" s="978"/>
      <c r="BV116" s="978" t="s">
        <v>126</v>
      </c>
      <c r="BW116" s="978"/>
      <c r="BX116" s="978"/>
      <c r="BY116" s="978"/>
      <c r="BZ116" s="978"/>
      <c r="CA116" s="978" t="s">
        <v>126</v>
      </c>
      <c r="CB116" s="978"/>
      <c r="CC116" s="978"/>
      <c r="CD116" s="978"/>
      <c r="CE116" s="978"/>
      <c r="CF116" s="972" t="s">
        <v>126</v>
      </c>
      <c r="CG116" s="973"/>
      <c r="CH116" s="973"/>
      <c r="CI116" s="973"/>
      <c r="CJ116" s="973"/>
      <c r="CK116" s="1003"/>
      <c r="CL116" s="1004"/>
      <c r="CM116" s="974" t="s">
        <v>463</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126</v>
      </c>
      <c r="DH116" s="1017"/>
      <c r="DI116" s="1017"/>
      <c r="DJ116" s="1017"/>
      <c r="DK116" s="1018"/>
      <c r="DL116" s="1019" t="s">
        <v>126</v>
      </c>
      <c r="DM116" s="1017"/>
      <c r="DN116" s="1017"/>
      <c r="DO116" s="1017"/>
      <c r="DP116" s="1018"/>
      <c r="DQ116" s="1019" t="s">
        <v>126</v>
      </c>
      <c r="DR116" s="1017"/>
      <c r="DS116" s="1017"/>
      <c r="DT116" s="1017"/>
      <c r="DU116" s="1018"/>
      <c r="DV116" s="1020" t="s">
        <v>126</v>
      </c>
      <c r="DW116" s="1021"/>
      <c r="DX116" s="1021"/>
      <c r="DY116" s="1021"/>
      <c r="DZ116" s="1022"/>
    </row>
    <row r="117" spans="1:130" s="248" customFormat="1" ht="26.25" customHeight="1">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464</v>
      </c>
      <c r="Z117" s="944"/>
      <c r="AA117" s="1034">
        <v>4534041</v>
      </c>
      <c r="AB117" s="1035"/>
      <c r="AC117" s="1035"/>
      <c r="AD117" s="1035"/>
      <c r="AE117" s="1036"/>
      <c r="AF117" s="1037">
        <v>4272913</v>
      </c>
      <c r="AG117" s="1035"/>
      <c r="AH117" s="1035"/>
      <c r="AI117" s="1035"/>
      <c r="AJ117" s="1036"/>
      <c r="AK117" s="1037">
        <v>4242185</v>
      </c>
      <c r="AL117" s="1035"/>
      <c r="AM117" s="1035"/>
      <c r="AN117" s="1035"/>
      <c r="AO117" s="1036"/>
      <c r="AP117" s="1038"/>
      <c r="AQ117" s="1039"/>
      <c r="AR117" s="1039"/>
      <c r="AS117" s="1039"/>
      <c r="AT117" s="1040"/>
      <c r="AU117" s="958"/>
      <c r="AV117" s="959"/>
      <c r="AW117" s="959"/>
      <c r="AX117" s="959"/>
      <c r="AY117" s="959"/>
      <c r="AZ117" s="1025" t="s">
        <v>465</v>
      </c>
      <c r="BA117" s="1026"/>
      <c r="BB117" s="1026"/>
      <c r="BC117" s="1026"/>
      <c r="BD117" s="1026"/>
      <c r="BE117" s="1026"/>
      <c r="BF117" s="1026"/>
      <c r="BG117" s="1026"/>
      <c r="BH117" s="1026"/>
      <c r="BI117" s="1026"/>
      <c r="BJ117" s="1026"/>
      <c r="BK117" s="1026"/>
      <c r="BL117" s="1026"/>
      <c r="BM117" s="1026"/>
      <c r="BN117" s="1026"/>
      <c r="BO117" s="1026"/>
      <c r="BP117" s="1027"/>
      <c r="BQ117" s="977" t="s">
        <v>126</v>
      </c>
      <c r="BR117" s="978"/>
      <c r="BS117" s="978"/>
      <c r="BT117" s="978"/>
      <c r="BU117" s="978"/>
      <c r="BV117" s="978" t="s">
        <v>466</v>
      </c>
      <c r="BW117" s="978"/>
      <c r="BX117" s="978"/>
      <c r="BY117" s="978"/>
      <c r="BZ117" s="978"/>
      <c r="CA117" s="978" t="s">
        <v>126</v>
      </c>
      <c r="CB117" s="978"/>
      <c r="CC117" s="978"/>
      <c r="CD117" s="978"/>
      <c r="CE117" s="978"/>
      <c r="CF117" s="972" t="s">
        <v>467</v>
      </c>
      <c r="CG117" s="973"/>
      <c r="CH117" s="973"/>
      <c r="CI117" s="973"/>
      <c r="CJ117" s="973"/>
      <c r="CK117" s="1003"/>
      <c r="CL117" s="1004"/>
      <c r="CM117" s="974" t="s">
        <v>468</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469</v>
      </c>
      <c r="DH117" s="1017"/>
      <c r="DI117" s="1017"/>
      <c r="DJ117" s="1017"/>
      <c r="DK117" s="1018"/>
      <c r="DL117" s="1019" t="s">
        <v>126</v>
      </c>
      <c r="DM117" s="1017"/>
      <c r="DN117" s="1017"/>
      <c r="DO117" s="1017"/>
      <c r="DP117" s="1018"/>
      <c r="DQ117" s="1019" t="s">
        <v>126</v>
      </c>
      <c r="DR117" s="1017"/>
      <c r="DS117" s="1017"/>
      <c r="DT117" s="1017"/>
      <c r="DU117" s="1018"/>
      <c r="DV117" s="1020" t="s">
        <v>470</v>
      </c>
      <c r="DW117" s="1021"/>
      <c r="DX117" s="1021"/>
      <c r="DY117" s="1021"/>
      <c r="DZ117" s="1022"/>
    </row>
    <row r="118" spans="1:130" s="248" customFormat="1" ht="26.25" customHeight="1">
      <c r="A118" s="962" t="s">
        <v>439</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436</v>
      </c>
      <c r="AB118" s="943"/>
      <c r="AC118" s="943"/>
      <c r="AD118" s="943"/>
      <c r="AE118" s="944"/>
      <c r="AF118" s="942" t="s">
        <v>437</v>
      </c>
      <c r="AG118" s="943"/>
      <c r="AH118" s="943"/>
      <c r="AI118" s="943"/>
      <c r="AJ118" s="944"/>
      <c r="AK118" s="942" t="s">
        <v>305</v>
      </c>
      <c r="AL118" s="943"/>
      <c r="AM118" s="943"/>
      <c r="AN118" s="943"/>
      <c r="AO118" s="944"/>
      <c r="AP118" s="1029" t="s">
        <v>438</v>
      </c>
      <c r="AQ118" s="1030"/>
      <c r="AR118" s="1030"/>
      <c r="AS118" s="1030"/>
      <c r="AT118" s="1031"/>
      <c r="AU118" s="958"/>
      <c r="AV118" s="959"/>
      <c r="AW118" s="959"/>
      <c r="AX118" s="959"/>
      <c r="AY118" s="959"/>
      <c r="AZ118" s="1032" t="s">
        <v>471</v>
      </c>
      <c r="BA118" s="1023"/>
      <c r="BB118" s="1023"/>
      <c r="BC118" s="1023"/>
      <c r="BD118" s="1023"/>
      <c r="BE118" s="1023"/>
      <c r="BF118" s="1023"/>
      <c r="BG118" s="1023"/>
      <c r="BH118" s="1023"/>
      <c r="BI118" s="1023"/>
      <c r="BJ118" s="1023"/>
      <c r="BK118" s="1023"/>
      <c r="BL118" s="1023"/>
      <c r="BM118" s="1023"/>
      <c r="BN118" s="1023"/>
      <c r="BO118" s="1023"/>
      <c r="BP118" s="1024"/>
      <c r="BQ118" s="1055" t="s">
        <v>126</v>
      </c>
      <c r="BR118" s="1056"/>
      <c r="BS118" s="1056"/>
      <c r="BT118" s="1056"/>
      <c r="BU118" s="1056"/>
      <c r="BV118" s="1056" t="s">
        <v>126</v>
      </c>
      <c r="BW118" s="1056"/>
      <c r="BX118" s="1056"/>
      <c r="BY118" s="1056"/>
      <c r="BZ118" s="1056"/>
      <c r="CA118" s="1056" t="s">
        <v>126</v>
      </c>
      <c r="CB118" s="1056"/>
      <c r="CC118" s="1056"/>
      <c r="CD118" s="1056"/>
      <c r="CE118" s="1056"/>
      <c r="CF118" s="972" t="s">
        <v>470</v>
      </c>
      <c r="CG118" s="973"/>
      <c r="CH118" s="973"/>
      <c r="CI118" s="973"/>
      <c r="CJ118" s="973"/>
      <c r="CK118" s="1003"/>
      <c r="CL118" s="1004"/>
      <c r="CM118" s="974" t="s">
        <v>472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473</v>
      </c>
      <c r="DH118" s="1017"/>
      <c r="DI118" s="1017"/>
      <c r="DJ118" s="1017"/>
      <c r="DK118" s="1018"/>
      <c r="DL118" s="1019" t="s">
        <v>466</v>
      </c>
      <c r="DM118" s="1017"/>
      <c r="DN118" s="1017"/>
      <c r="DO118" s="1017"/>
      <c r="DP118" s="1018"/>
      <c r="DQ118" s="1019" t="s">
        <v>466</v>
      </c>
      <c r="DR118" s="1017"/>
      <c r="DS118" s="1017"/>
      <c r="DT118" s="1017"/>
      <c r="DU118" s="1018"/>
      <c r="DV118" s="1020" t="s">
        <v>126</v>
      </c>
      <c r="DW118" s="1021"/>
      <c r="DX118" s="1021"/>
      <c r="DY118" s="1021"/>
      <c r="DZ118" s="1022"/>
    </row>
    <row r="119" spans="1:130" s="248" customFormat="1" ht="26.25" customHeight="1">
      <c r="A119" s="1116" t="s">
        <v>442</v>
      </c>
      <c r="B119" s="1002"/>
      <c r="C119" s="981" t="s">
        <v>443</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126</v>
      </c>
      <c r="AB119" s="950"/>
      <c r="AC119" s="950"/>
      <c r="AD119" s="950"/>
      <c r="AE119" s="951"/>
      <c r="AF119" s="952" t="s">
        <v>467</v>
      </c>
      <c r="AG119" s="950"/>
      <c r="AH119" s="950"/>
      <c r="AI119" s="950"/>
      <c r="AJ119" s="951"/>
      <c r="AK119" s="952" t="s">
        <v>473</v>
      </c>
      <c r="AL119" s="950"/>
      <c r="AM119" s="950"/>
      <c r="AN119" s="950"/>
      <c r="AO119" s="951"/>
      <c r="AP119" s="953" t="s">
        <v>467</v>
      </c>
      <c r="AQ119" s="954"/>
      <c r="AR119" s="954"/>
      <c r="AS119" s="954"/>
      <c r="AT119" s="955"/>
      <c r="AU119" s="960"/>
      <c r="AV119" s="961"/>
      <c r="AW119" s="961"/>
      <c r="AX119" s="961"/>
      <c r="AY119" s="961"/>
      <c r="AZ119" s="279" t="s">
        <v>185</v>
      </c>
      <c r="BA119" s="279"/>
      <c r="BB119" s="279"/>
      <c r="BC119" s="279"/>
      <c r="BD119" s="279"/>
      <c r="BE119" s="279"/>
      <c r="BF119" s="279"/>
      <c r="BG119" s="279"/>
      <c r="BH119" s="279"/>
      <c r="BI119" s="279"/>
      <c r="BJ119" s="279"/>
      <c r="BK119" s="279"/>
      <c r="BL119" s="279"/>
      <c r="BM119" s="279"/>
      <c r="BN119" s="279"/>
      <c r="BO119" s="1033" t="s">
        <v>474</v>
      </c>
      <c r="BP119" s="1064"/>
      <c r="BQ119" s="1055">
        <v>47160576</v>
      </c>
      <c r="BR119" s="1056"/>
      <c r="BS119" s="1056"/>
      <c r="BT119" s="1056"/>
      <c r="BU119" s="1056"/>
      <c r="BV119" s="1056">
        <v>46847307</v>
      </c>
      <c r="BW119" s="1056"/>
      <c r="BX119" s="1056"/>
      <c r="BY119" s="1056"/>
      <c r="BZ119" s="1056"/>
      <c r="CA119" s="1056">
        <v>45752807</v>
      </c>
      <c r="CB119" s="1056"/>
      <c r="CC119" s="1056"/>
      <c r="CD119" s="1056"/>
      <c r="CE119" s="1056"/>
      <c r="CF119" s="1057"/>
      <c r="CG119" s="1058"/>
      <c r="CH119" s="1058"/>
      <c r="CI119" s="1058"/>
      <c r="CJ119" s="1059"/>
      <c r="CK119" s="1005"/>
      <c r="CL119" s="1006"/>
      <c r="CM119" s="1060" t="s">
        <v>475</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64184</v>
      </c>
      <c r="DH119" s="1042"/>
      <c r="DI119" s="1042"/>
      <c r="DJ119" s="1042"/>
      <c r="DK119" s="1043"/>
      <c r="DL119" s="1041">
        <v>35185</v>
      </c>
      <c r="DM119" s="1042"/>
      <c r="DN119" s="1042"/>
      <c r="DO119" s="1042"/>
      <c r="DP119" s="1043"/>
      <c r="DQ119" s="1041">
        <v>20047</v>
      </c>
      <c r="DR119" s="1042"/>
      <c r="DS119" s="1042"/>
      <c r="DT119" s="1042"/>
      <c r="DU119" s="1043"/>
      <c r="DV119" s="1044">
        <v>0.1</v>
      </c>
      <c r="DW119" s="1045"/>
      <c r="DX119" s="1045"/>
      <c r="DY119" s="1045"/>
      <c r="DZ119" s="1046"/>
    </row>
    <row r="120" spans="1:130" s="248" customFormat="1" ht="26.25" customHeight="1">
      <c r="A120" s="1117"/>
      <c r="B120" s="1004"/>
      <c r="C120" s="974" t="s">
        <v>447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126</v>
      </c>
      <c r="AB120" s="1017"/>
      <c r="AC120" s="1017"/>
      <c r="AD120" s="1017"/>
      <c r="AE120" s="1018"/>
      <c r="AF120" s="1019" t="s">
        <v>466</v>
      </c>
      <c r="AG120" s="1017"/>
      <c r="AH120" s="1017"/>
      <c r="AI120" s="1017"/>
      <c r="AJ120" s="1018"/>
      <c r="AK120" s="1019" t="s">
        <v>126</v>
      </c>
      <c r="AL120" s="1017"/>
      <c r="AM120" s="1017"/>
      <c r="AN120" s="1017"/>
      <c r="AO120" s="1018"/>
      <c r="AP120" s="1020" t="s">
        <v>466</v>
      </c>
      <c r="AQ120" s="1021"/>
      <c r="AR120" s="1021"/>
      <c r="AS120" s="1021"/>
      <c r="AT120" s="1022"/>
      <c r="AU120" s="1047" t="s">
        <v>476</v>
      </c>
      <c r="AV120" s="1048"/>
      <c r="AW120" s="1048"/>
      <c r="AX120" s="1048"/>
      <c r="AY120" s="1049"/>
      <c r="AZ120" s="998" t="s">
        <v>477</v>
      </c>
      <c r="BA120" s="947"/>
      <c r="BB120" s="947"/>
      <c r="BC120" s="947"/>
      <c r="BD120" s="947"/>
      <c r="BE120" s="947"/>
      <c r="BF120" s="947"/>
      <c r="BG120" s="947"/>
      <c r="BH120" s="947"/>
      <c r="BI120" s="947"/>
      <c r="BJ120" s="947"/>
      <c r="BK120" s="947"/>
      <c r="BL120" s="947"/>
      <c r="BM120" s="947"/>
      <c r="BN120" s="947"/>
      <c r="BO120" s="947"/>
      <c r="BP120" s="948"/>
      <c r="BQ120" s="984">
        <v>10673573</v>
      </c>
      <c r="BR120" s="985"/>
      <c r="BS120" s="985"/>
      <c r="BT120" s="985"/>
      <c r="BU120" s="985"/>
      <c r="BV120" s="985">
        <v>10715912</v>
      </c>
      <c r="BW120" s="985"/>
      <c r="BX120" s="985"/>
      <c r="BY120" s="985"/>
      <c r="BZ120" s="985"/>
      <c r="CA120" s="985">
        <v>10314296</v>
      </c>
      <c r="CB120" s="985"/>
      <c r="CC120" s="985"/>
      <c r="CD120" s="985"/>
      <c r="CE120" s="985"/>
      <c r="CF120" s="999">
        <v>46.3</v>
      </c>
      <c r="CG120" s="1000"/>
      <c r="CH120" s="1000"/>
      <c r="CI120" s="1000"/>
      <c r="CJ120" s="1000"/>
      <c r="CK120" s="1065" t="s">
        <v>478</v>
      </c>
      <c r="CL120" s="1066"/>
      <c r="CM120" s="1066"/>
      <c r="CN120" s="1066"/>
      <c r="CO120" s="1067"/>
      <c r="CP120" s="1073" t="s">
        <v>479</v>
      </c>
      <c r="CQ120" s="1074"/>
      <c r="CR120" s="1074"/>
      <c r="CS120" s="1074"/>
      <c r="CT120" s="1074"/>
      <c r="CU120" s="1074"/>
      <c r="CV120" s="1074"/>
      <c r="CW120" s="1074"/>
      <c r="CX120" s="1074"/>
      <c r="CY120" s="1074"/>
      <c r="CZ120" s="1074"/>
      <c r="DA120" s="1074"/>
      <c r="DB120" s="1074"/>
      <c r="DC120" s="1074"/>
      <c r="DD120" s="1074"/>
      <c r="DE120" s="1074"/>
      <c r="DF120" s="1075"/>
      <c r="DG120" s="984">
        <v>4272707</v>
      </c>
      <c r="DH120" s="985"/>
      <c r="DI120" s="985"/>
      <c r="DJ120" s="985"/>
      <c r="DK120" s="985"/>
      <c r="DL120" s="985">
        <v>3974517</v>
      </c>
      <c r="DM120" s="985"/>
      <c r="DN120" s="985"/>
      <c r="DO120" s="985"/>
      <c r="DP120" s="985"/>
      <c r="DQ120" s="985">
        <v>3670433</v>
      </c>
      <c r="DR120" s="985"/>
      <c r="DS120" s="985"/>
      <c r="DT120" s="985"/>
      <c r="DU120" s="985"/>
      <c r="DV120" s="986">
        <v>16.5</v>
      </c>
      <c r="DW120" s="986"/>
      <c r="DX120" s="986"/>
      <c r="DY120" s="986"/>
      <c r="DZ120" s="987"/>
    </row>
    <row r="121" spans="1:130" s="248" customFormat="1" ht="26.25" customHeight="1">
      <c r="A121" s="1117"/>
      <c r="B121" s="1004"/>
      <c r="C121" s="1025" t="s">
        <v>480</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466</v>
      </c>
      <c r="AB121" s="1017"/>
      <c r="AC121" s="1017"/>
      <c r="AD121" s="1017"/>
      <c r="AE121" s="1018"/>
      <c r="AF121" s="1019" t="s">
        <v>126</v>
      </c>
      <c r="AG121" s="1017"/>
      <c r="AH121" s="1017"/>
      <c r="AI121" s="1017"/>
      <c r="AJ121" s="1018"/>
      <c r="AK121" s="1019" t="s">
        <v>126</v>
      </c>
      <c r="AL121" s="1017"/>
      <c r="AM121" s="1017"/>
      <c r="AN121" s="1017"/>
      <c r="AO121" s="1018"/>
      <c r="AP121" s="1020" t="s">
        <v>466</v>
      </c>
      <c r="AQ121" s="1021"/>
      <c r="AR121" s="1021"/>
      <c r="AS121" s="1021"/>
      <c r="AT121" s="1022"/>
      <c r="AU121" s="1050"/>
      <c r="AV121" s="1051"/>
      <c r="AW121" s="1051"/>
      <c r="AX121" s="1051"/>
      <c r="AY121" s="1052"/>
      <c r="AZ121" s="1007" t="s">
        <v>481</v>
      </c>
      <c r="BA121" s="1008"/>
      <c r="BB121" s="1008"/>
      <c r="BC121" s="1008"/>
      <c r="BD121" s="1008"/>
      <c r="BE121" s="1008"/>
      <c r="BF121" s="1008"/>
      <c r="BG121" s="1008"/>
      <c r="BH121" s="1008"/>
      <c r="BI121" s="1008"/>
      <c r="BJ121" s="1008"/>
      <c r="BK121" s="1008"/>
      <c r="BL121" s="1008"/>
      <c r="BM121" s="1008"/>
      <c r="BN121" s="1008"/>
      <c r="BO121" s="1008"/>
      <c r="BP121" s="1009"/>
      <c r="BQ121" s="977">
        <v>4445569</v>
      </c>
      <c r="BR121" s="978"/>
      <c r="BS121" s="978"/>
      <c r="BT121" s="978"/>
      <c r="BU121" s="978"/>
      <c r="BV121" s="978">
        <v>4376520</v>
      </c>
      <c r="BW121" s="978"/>
      <c r="BX121" s="978"/>
      <c r="BY121" s="978"/>
      <c r="BZ121" s="978"/>
      <c r="CA121" s="978">
        <v>4172681</v>
      </c>
      <c r="CB121" s="978"/>
      <c r="CC121" s="978"/>
      <c r="CD121" s="978"/>
      <c r="CE121" s="978"/>
      <c r="CF121" s="972">
        <v>18.7</v>
      </c>
      <c r="CG121" s="973"/>
      <c r="CH121" s="973"/>
      <c r="CI121" s="973"/>
      <c r="CJ121" s="973"/>
      <c r="CK121" s="1068"/>
      <c r="CL121" s="1069"/>
      <c r="CM121" s="1069"/>
      <c r="CN121" s="1069"/>
      <c r="CO121" s="1070"/>
      <c r="CP121" s="1078" t="s">
        <v>482</v>
      </c>
      <c r="CQ121" s="1079"/>
      <c r="CR121" s="1079"/>
      <c r="CS121" s="1079"/>
      <c r="CT121" s="1079"/>
      <c r="CU121" s="1079"/>
      <c r="CV121" s="1079"/>
      <c r="CW121" s="1079"/>
      <c r="CX121" s="1079"/>
      <c r="CY121" s="1079"/>
      <c r="CZ121" s="1079"/>
      <c r="DA121" s="1079"/>
      <c r="DB121" s="1079"/>
      <c r="DC121" s="1079"/>
      <c r="DD121" s="1079"/>
      <c r="DE121" s="1079"/>
      <c r="DF121" s="1080"/>
      <c r="DG121" s="977">
        <v>3668854</v>
      </c>
      <c r="DH121" s="978"/>
      <c r="DI121" s="978"/>
      <c r="DJ121" s="978"/>
      <c r="DK121" s="978"/>
      <c r="DL121" s="978">
        <v>2723278</v>
      </c>
      <c r="DM121" s="978"/>
      <c r="DN121" s="978"/>
      <c r="DO121" s="978"/>
      <c r="DP121" s="978"/>
      <c r="DQ121" s="978">
        <v>1924049</v>
      </c>
      <c r="DR121" s="978"/>
      <c r="DS121" s="978"/>
      <c r="DT121" s="978"/>
      <c r="DU121" s="978"/>
      <c r="DV121" s="979">
        <v>8.6</v>
      </c>
      <c r="DW121" s="979"/>
      <c r="DX121" s="979"/>
      <c r="DY121" s="979"/>
      <c r="DZ121" s="980"/>
    </row>
    <row r="122" spans="1:130" s="248" customFormat="1" ht="26.25" customHeight="1">
      <c r="A122" s="1117"/>
      <c r="B122" s="1004"/>
      <c r="C122" s="974" t="s">
        <v>457</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466</v>
      </c>
      <c r="AB122" s="1017"/>
      <c r="AC122" s="1017"/>
      <c r="AD122" s="1017"/>
      <c r="AE122" s="1018"/>
      <c r="AF122" s="1019" t="s">
        <v>126</v>
      </c>
      <c r="AG122" s="1017"/>
      <c r="AH122" s="1017"/>
      <c r="AI122" s="1017"/>
      <c r="AJ122" s="1018"/>
      <c r="AK122" s="1019" t="s">
        <v>126</v>
      </c>
      <c r="AL122" s="1017"/>
      <c r="AM122" s="1017"/>
      <c r="AN122" s="1017"/>
      <c r="AO122" s="1018"/>
      <c r="AP122" s="1020" t="s">
        <v>466</v>
      </c>
      <c r="AQ122" s="1021"/>
      <c r="AR122" s="1021"/>
      <c r="AS122" s="1021"/>
      <c r="AT122" s="1022"/>
      <c r="AU122" s="1050"/>
      <c r="AV122" s="1051"/>
      <c r="AW122" s="1051"/>
      <c r="AX122" s="1051"/>
      <c r="AY122" s="1052"/>
      <c r="AZ122" s="1032" t="s">
        <v>483</v>
      </c>
      <c r="BA122" s="1023"/>
      <c r="BB122" s="1023"/>
      <c r="BC122" s="1023"/>
      <c r="BD122" s="1023"/>
      <c r="BE122" s="1023"/>
      <c r="BF122" s="1023"/>
      <c r="BG122" s="1023"/>
      <c r="BH122" s="1023"/>
      <c r="BI122" s="1023"/>
      <c r="BJ122" s="1023"/>
      <c r="BK122" s="1023"/>
      <c r="BL122" s="1023"/>
      <c r="BM122" s="1023"/>
      <c r="BN122" s="1023"/>
      <c r="BO122" s="1023"/>
      <c r="BP122" s="1024"/>
      <c r="BQ122" s="1055">
        <v>34796136</v>
      </c>
      <c r="BR122" s="1056"/>
      <c r="BS122" s="1056"/>
      <c r="BT122" s="1056"/>
      <c r="BU122" s="1056"/>
      <c r="BV122" s="1056">
        <v>33894090</v>
      </c>
      <c r="BW122" s="1056"/>
      <c r="BX122" s="1056"/>
      <c r="BY122" s="1056"/>
      <c r="BZ122" s="1056"/>
      <c r="CA122" s="1056">
        <v>32869242</v>
      </c>
      <c r="CB122" s="1056"/>
      <c r="CC122" s="1056"/>
      <c r="CD122" s="1056"/>
      <c r="CE122" s="1056"/>
      <c r="CF122" s="1076">
        <v>147.6</v>
      </c>
      <c r="CG122" s="1077"/>
      <c r="CH122" s="1077"/>
      <c r="CI122" s="1077"/>
      <c r="CJ122" s="1077"/>
      <c r="CK122" s="1068"/>
      <c r="CL122" s="1069"/>
      <c r="CM122" s="1069"/>
      <c r="CN122" s="1069"/>
      <c r="CO122" s="1070"/>
      <c r="CP122" s="1078" t="s">
        <v>484</v>
      </c>
      <c r="CQ122" s="1079"/>
      <c r="CR122" s="1079"/>
      <c r="CS122" s="1079"/>
      <c r="CT122" s="1079"/>
      <c r="CU122" s="1079"/>
      <c r="CV122" s="1079"/>
      <c r="CW122" s="1079"/>
      <c r="CX122" s="1079"/>
      <c r="CY122" s="1079"/>
      <c r="CZ122" s="1079"/>
      <c r="DA122" s="1079"/>
      <c r="DB122" s="1079"/>
      <c r="DC122" s="1079"/>
      <c r="DD122" s="1079"/>
      <c r="DE122" s="1079"/>
      <c r="DF122" s="1080"/>
      <c r="DG122" s="977">
        <v>71757</v>
      </c>
      <c r="DH122" s="978"/>
      <c r="DI122" s="978"/>
      <c r="DJ122" s="978"/>
      <c r="DK122" s="978"/>
      <c r="DL122" s="978">
        <v>83154</v>
      </c>
      <c r="DM122" s="978"/>
      <c r="DN122" s="978"/>
      <c r="DO122" s="978"/>
      <c r="DP122" s="978"/>
      <c r="DQ122" s="978">
        <v>74824</v>
      </c>
      <c r="DR122" s="978"/>
      <c r="DS122" s="978"/>
      <c r="DT122" s="978"/>
      <c r="DU122" s="978"/>
      <c r="DV122" s="979">
        <v>0.3</v>
      </c>
      <c r="DW122" s="979"/>
      <c r="DX122" s="979"/>
      <c r="DY122" s="979"/>
      <c r="DZ122" s="980"/>
    </row>
    <row r="123" spans="1:130" s="248" customFormat="1" ht="26.25" customHeight="1">
      <c r="A123" s="1117"/>
      <c r="B123" s="1004"/>
      <c r="C123" s="974" t="s">
        <v>463</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126</v>
      </c>
      <c r="AB123" s="1017"/>
      <c r="AC123" s="1017"/>
      <c r="AD123" s="1017"/>
      <c r="AE123" s="1018"/>
      <c r="AF123" s="1019" t="s">
        <v>470</v>
      </c>
      <c r="AG123" s="1017"/>
      <c r="AH123" s="1017"/>
      <c r="AI123" s="1017"/>
      <c r="AJ123" s="1018"/>
      <c r="AK123" s="1019" t="s">
        <v>470</v>
      </c>
      <c r="AL123" s="1017"/>
      <c r="AM123" s="1017"/>
      <c r="AN123" s="1017"/>
      <c r="AO123" s="1018"/>
      <c r="AP123" s="1020" t="s">
        <v>126</v>
      </c>
      <c r="AQ123" s="1021"/>
      <c r="AR123" s="1021"/>
      <c r="AS123" s="1021"/>
      <c r="AT123" s="1022"/>
      <c r="AU123" s="1053"/>
      <c r="AV123" s="1054"/>
      <c r="AW123" s="1054"/>
      <c r="AX123" s="1054"/>
      <c r="AY123" s="1054"/>
      <c r="AZ123" s="279" t="s">
        <v>185</v>
      </c>
      <c r="BA123" s="279"/>
      <c r="BB123" s="279"/>
      <c r="BC123" s="279"/>
      <c r="BD123" s="279"/>
      <c r="BE123" s="279"/>
      <c r="BF123" s="279"/>
      <c r="BG123" s="279"/>
      <c r="BH123" s="279"/>
      <c r="BI123" s="279"/>
      <c r="BJ123" s="279"/>
      <c r="BK123" s="279"/>
      <c r="BL123" s="279"/>
      <c r="BM123" s="279"/>
      <c r="BN123" s="279"/>
      <c r="BO123" s="1033" t="s">
        <v>485</v>
      </c>
      <c r="BP123" s="1064"/>
      <c r="BQ123" s="1123">
        <v>49915278</v>
      </c>
      <c r="BR123" s="1124"/>
      <c r="BS123" s="1124"/>
      <c r="BT123" s="1124"/>
      <c r="BU123" s="1124"/>
      <c r="BV123" s="1124">
        <v>48986522</v>
      </c>
      <c r="BW123" s="1124"/>
      <c r="BX123" s="1124"/>
      <c r="BY123" s="1124"/>
      <c r="BZ123" s="1124"/>
      <c r="CA123" s="1124">
        <v>47356219</v>
      </c>
      <c r="CB123" s="1124"/>
      <c r="CC123" s="1124"/>
      <c r="CD123" s="1124"/>
      <c r="CE123" s="1124"/>
      <c r="CF123" s="1057"/>
      <c r="CG123" s="1058"/>
      <c r="CH123" s="1058"/>
      <c r="CI123" s="1058"/>
      <c r="CJ123" s="1059"/>
      <c r="CK123" s="1068"/>
      <c r="CL123" s="1069"/>
      <c r="CM123" s="1069"/>
      <c r="CN123" s="1069"/>
      <c r="CO123" s="1070"/>
      <c r="CP123" s="1078" t="s">
        <v>486</v>
      </c>
      <c r="CQ123" s="1079"/>
      <c r="CR123" s="1079"/>
      <c r="CS123" s="1079"/>
      <c r="CT123" s="1079"/>
      <c r="CU123" s="1079"/>
      <c r="CV123" s="1079"/>
      <c r="CW123" s="1079"/>
      <c r="CX123" s="1079"/>
      <c r="CY123" s="1079"/>
      <c r="CZ123" s="1079"/>
      <c r="DA123" s="1079"/>
      <c r="DB123" s="1079"/>
      <c r="DC123" s="1079"/>
      <c r="DD123" s="1079"/>
      <c r="DE123" s="1079"/>
      <c r="DF123" s="1080"/>
      <c r="DG123" s="1016" t="s">
        <v>126</v>
      </c>
      <c r="DH123" s="1017"/>
      <c r="DI123" s="1017"/>
      <c r="DJ123" s="1017"/>
      <c r="DK123" s="1018"/>
      <c r="DL123" s="1019" t="s">
        <v>126</v>
      </c>
      <c r="DM123" s="1017"/>
      <c r="DN123" s="1017"/>
      <c r="DO123" s="1017"/>
      <c r="DP123" s="1018"/>
      <c r="DQ123" s="1019" t="s">
        <v>126</v>
      </c>
      <c r="DR123" s="1017"/>
      <c r="DS123" s="1017"/>
      <c r="DT123" s="1017"/>
      <c r="DU123" s="1018"/>
      <c r="DV123" s="1020" t="s">
        <v>470</v>
      </c>
      <c r="DW123" s="1021"/>
      <c r="DX123" s="1021"/>
      <c r="DY123" s="1021"/>
      <c r="DZ123" s="1022"/>
    </row>
    <row r="124" spans="1:130" s="248" customFormat="1" ht="26.25" customHeight="1" thickBot="1">
      <c r="A124" s="1117"/>
      <c r="B124" s="1004"/>
      <c r="C124" s="974" t="s">
        <v>468</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126</v>
      </c>
      <c r="AB124" s="1017"/>
      <c r="AC124" s="1017"/>
      <c r="AD124" s="1017"/>
      <c r="AE124" s="1018"/>
      <c r="AF124" s="1019" t="s">
        <v>470</v>
      </c>
      <c r="AG124" s="1017"/>
      <c r="AH124" s="1017"/>
      <c r="AI124" s="1017"/>
      <c r="AJ124" s="1018"/>
      <c r="AK124" s="1019" t="s">
        <v>466</v>
      </c>
      <c r="AL124" s="1017"/>
      <c r="AM124" s="1017"/>
      <c r="AN124" s="1017"/>
      <c r="AO124" s="1018"/>
      <c r="AP124" s="1020" t="s">
        <v>466</v>
      </c>
      <c r="AQ124" s="1021"/>
      <c r="AR124" s="1021"/>
      <c r="AS124" s="1021"/>
      <c r="AT124" s="1022"/>
      <c r="AU124" s="1119" t="s">
        <v>487</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126</v>
      </c>
      <c r="BR124" s="1086"/>
      <c r="BS124" s="1086"/>
      <c r="BT124" s="1086"/>
      <c r="BU124" s="1086"/>
      <c r="BV124" s="1086" t="s">
        <v>126</v>
      </c>
      <c r="BW124" s="1086"/>
      <c r="BX124" s="1086"/>
      <c r="BY124" s="1086"/>
      <c r="BZ124" s="1086"/>
      <c r="CA124" s="1086" t="s">
        <v>126</v>
      </c>
      <c r="CB124" s="1086"/>
      <c r="CC124" s="1086"/>
      <c r="CD124" s="1086"/>
      <c r="CE124" s="1086"/>
      <c r="CF124" s="1087"/>
      <c r="CG124" s="1088"/>
      <c r="CH124" s="1088"/>
      <c r="CI124" s="1088"/>
      <c r="CJ124" s="1089"/>
      <c r="CK124" s="1071"/>
      <c r="CL124" s="1071"/>
      <c r="CM124" s="1071"/>
      <c r="CN124" s="1071"/>
      <c r="CO124" s="1072"/>
      <c r="CP124" s="1078" t="s">
        <v>488</v>
      </c>
      <c r="CQ124" s="1079"/>
      <c r="CR124" s="1079"/>
      <c r="CS124" s="1079"/>
      <c r="CT124" s="1079"/>
      <c r="CU124" s="1079"/>
      <c r="CV124" s="1079"/>
      <c r="CW124" s="1079"/>
      <c r="CX124" s="1079"/>
      <c r="CY124" s="1079"/>
      <c r="CZ124" s="1079"/>
      <c r="DA124" s="1079"/>
      <c r="DB124" s="1079"/>
      <c r="DC124" s="1079"/>
      <c r="DD124" s="1079"/>
      <c r="DE124" s="1079"/>
      <c r="DF124" s="1080"/>
      <c r="DG124" s="1063" t="s">
        <v>126</v>
      </c>
      <c r="DH124" s="1042"/>
      <c r="DI124" s="1042"/>
      <c r="DJ124" s="1042"/>
      <c r="DK124" s="1043"/>
      <c r="DL124" s="1041" t="s">
        <v>126</v>
      </c>
      <c r="DM124" s="1042"/>
      <c r="DN124" s="1042"/>
      <c r="DO124" s="1042"/>
      <c r="DP124" s="1043"/>
      <c r="DQ124" s="1041" t="s">
        <v>126</v>
      </c>
      <c r="DR124" s="1042"/>
      <c r="DS124" s="1042"/>
      <c r="DT124" s="1042"/>
      <c r="DU124" s="1043"/>
      <c r="DV124" s="1044" t="s">
        <v>126</v>
      </c>
      <c r="DW124" s="1045"/>
      <c r="DX124" s="1045"/>
      <c r="DY124" s="1045"/>
      <c r="DZ124" s="1046"/>
    </row>
    <row r="125" spans="1:130" s="248" customFormat="1" ht="26.25" customHeight="1">
      <c r="A125" s="1117"/>
      <c r="B125" s="1004"/>
      <c r="C125" s="974" t="s">
        <v>472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126</v>
      </c>
      <c r="AB125" s="1017"/>
      <c r="AC125" s="1017"/>
      <c r="AD125" s="1017"/>
      <c r="AE125" s="1018"/>
      <c r="AF125" s="1019" t="s">
        <v>469</v>
      </c>
      <c r="AG125" s="1017"/>
      <c r="AH125" s="1017"/>
      <c r="AI125" s="1017"/>
      <c r="AJ125" s="1018"/>
      <c r="AK125" s="1019" t="s">
        <v>466</v>
      </c>
      <c r="AL125" s="1017"/>
      <c r="AM125" s="1017"/>
      <c r="AN125" s="1017"/>
      <c r="AO125" s="1018"/>
      <c r="AP125" s="1020" t="s">
        <v>126</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489</v>
      </c>
      <c r="CL125" s="1066"/>
      <c r="CM125" s="1066"/>
      <c r="CN125" s="1066"/>
      <c r="CO125" s="1067"/>
      <c r="CP125" s="998" t="s">
        <v>490</v>
      </c>
      <c r="CQ125" s="947"/>
      <c r="CR125" s="947"/>
      <c r="CS125" s="947"/>
      <c r="CT125" s="947"/>
      <c r="CU125" s="947"/>
      <c r="CV125" s="947"/>
      <c r="CW125" s="947"/>
      <c r="CX125" s="947"/>
      <c r="CY125" s="947"/>
      <c r="CZ125" s="947"/>
      <c r="DA125" s="947"/>
      <c r="DB125" s="947"/>
      <c r="DC125" s="947"/>
      <c r="DD125" s="947"/>
      <c r="DE125" s="947"/>
      <c r="DF125" s="948"/>
      <c r="DG125" s="984" t="s">
        <v>126</v>
      </c>
      <c r="DH125" s="985"/>
      <c r="DI125" s="985"/>
      <c r="DJ125" s="985"/>
      <c r="DK125" s="985"/>
      <c r="DL125" s="985" t="s">
        <v>473</v>
      </c>
      <c r="DM125" s="985"/>
      <c r="DN125" s="985"/>
      <c r="DO125" s="985"/>
      <c r="DP125" s="985"/>
      <c r="DQ125" s="985" t="s">
        <v>473</v>
      </c>
      <c r="DR125" s="985"/>
      <c r="DS125" s="985"/>
      <c r="DT125" s="985"/>
      <c r="DU125" s="985"/>
      <c r="DV125" s="986" t="s">
        <v>126</v>
      </c>
      <c r="DW125" s="986"/>
      <c r="DX125" s="986"/>
      <c r="DY125" s="986"/>
      <c r="DZ125" s="987"/>
    </row>
    <row r="126" spans="1:130" s="248" customFormat="1" ht="26.25" customHeight="1" thickBot="1">
      <c r="A126" s="1117"/>
      <c r="B126" s="1004"/>
      <c r="C126" s="974" t="s">
        <v>475</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47427</v>
      </c>
      <c r="AB126" s="1017"/>
      <c r="AC126" s="1017"/>
      <c r="AD126" s="1017"/>
      <c r="AE126" s="1018"/>
      <c r="AF126" s="1019">
        <v>28438</v>
      </c>
      <c r="AG126" s="1017"/>
      <c r="AH126" s="1017"/>
      <c r="AI126" s="1017"/>
      <c r="AJ126" s="1018"/>
      <c r="AK126" s="1019">
        <v>14589</v>
      </c>
      <c r="AL126" s="1017"/>
      <c r="AM126" s="1017"/>
      <c r="AN126" s="1017"/>
      <c r="AO126" s="1018"/>
      <c r="AP126" s="1020">
        <v>0.1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491</v>
      </c>
      <c r="CQ126" s="1008"/>
      <c r="CR126" s="1008"/>
      <c r="CS126" s="1008"/>
      <c r="CT126" s="1008"/>
      <c r="CU126" s="1008"/>
      <c r="CV126" s="1008"/>
      <c r="CW126" s="1008"/>
      <c r="CX126" s="1008"/>
      <c r="CY126" s="1008"/>
      <c r="CZ126" s="1008"/>
      <c r="DA126" s="1008"/>
      <c r="DB126" s="1008"/>
      <c r="DC126" s="1008"/>
      <c r="DD126" s="1008"/>
      <c r="DE126" s="1008"/>
      <c r="DF126" s="1009"/>
      <c r="DG126" s="977" t="s">
        <v>466</v>
      </c>
      <c r="DH126" s="978"/>
      <c r="DI126" s="978"/>
      <c r="DJ126" s="978"/>
      <c r="DK126" s="978"/>
      <c r="DL126" s="978" t="s">
        <v>473</v>
      </c>
      <c r="DM126" s="978"/>
      <c r="DN126" s="978"/>
      <c r="DO126" s="978"/>
      <c r="DP126" s="978"/>
      <c r="DQ126" s="978" t="s">
        <v>126</v>
      </c>
      <c r="DR126" s="978"/>
      <c r="DS126" s="978"/>
      <c r="DT126" s="978"/>
      <c r="DU126" s="978"/>
      <c r="DV126" s="979" t="s">
        <v>126</v>
      </c>
      <c r="DW126" s="979"/>
      <c r="DX126" s="979"/>
      <c r="DY126" s="979"/>
      <c r="DZ126" s="980"/>
    </row>
    <row r="127" spans="1:130" s="248" customFormat="1" ht="26.25" customHeight="1">
      <c r="A127" s="1118"/>
      <c r="B127" s="1006"/>
      <c r="C127" s="1060" t="s">
        <v>492</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1098</v>
      </c>
      <c r="AB127" s="1017"/>
      <c r="AC127" s="1017"/>
      <c r="AD127" s="1017"/>
      <c r="AE127" s="1018"/>
      <c r="AF127" s="1019">
        <v>768</v>
      </c>
      <c r="AG127" s="1017"/>
      <c r="AH127" s="1017"/>
      <c r="AI127" s="1017"/>
      <c r="AJ127" s="1018"/>
      <c r="AK127" s="1019">
        <v>306</v>
      </c>
      <c r="AL127" s="1017"/>
      <c r="AM127" s="1017"/>
      <c r="AN127" s="1017"/>
      <c r="AO127" s="1018"/>
      <c r="AP127" s="1020">
        <v>0</v>
      </c>
      <c r="AQ127" s="1021"/>
      <c r="AR127" s="1021"/>
      <c r="AS127" s="1021"/>
      <c r="AT127" s="1022"/>
      <c r="AU127" s="284"/>
      <c r="AV127" s="284"/>
      <c r="AW127" s="284"/>
      <c r="AX127" s="1090" t="s">
        <v>493</v>
      </c>
      <c r="AY127" s="1091"/>
      <c r="AZ127" s="1091"/>
      <c r="BA127" s="1091"/>
      <c r="BB127" s="1091"/>
      <c r="BC127" s="1091"/>
      <c r="BD127" s="1091"/>
      <c r="BE127" s="1092"/>
      <c r="BF127" s="1093" t="s">
        <v>494</v>
      </c>
      <c r="BG127" s="1091"/>
      <c r="BH127" s="1091"/>
      <c r="BI127" s="1091"/>
      <c r="BJ127" s="1091"/>
      <c r="BK127" s="1091"/>
      <c r="BL127" s="1092"/>
      <c r="BM127" s="1093" t="s">
        <v>495</v>
      </c>
      <c r="BN127" s="1091"/>
      <c r="BO127" s="1091"/>
      <c r="BP127" s="1091"/>
      <c r="BQ127" s="1091"/>
      <c r="BR127" s="1091"/>
      <c r="BS127" s="1092"/>
      <c r="BT127" s="1093" t="s">
        <v>496</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497</v>
      </c>
      <c r="CQ127" s="1008"/>
      <c r="CR127" s="1008"/>
      <c r="CS127" s="1008"/>
      <c r="CT127" s="1008"/>
      <c r="CU127" s="1008"/>
      <c r="CV127" s="1008"/>
      <c r="CW127" s="1008"/>
      <c r="CX127" s="1008"/>
      <c r="CY127" s="1008"/>
      <c r="CZ127" s="1008"/>
      <c r="DA127" s="1008"/>
      <c r="DB127" s="1008"/>
      <c r="DC127" s="1008"/>
      <c r="DD127" s="1008"/>
      <c r="DE127" s="1008"/>
      <c r="DF127" s="1009"/>
      <c r="DG127" s="977" t="s">
        <v>466</v>
      </c>
      <c r="DH127" s="978"/>
      <c r="DI127" s="978"/>
      <c r="DJ127" s="978"/>
      <c r="DK127" s="978"/>
      <c r="DL127" s="978" t="s">
        <v>126</v>
      </c>
      <c r="DM127" s="978"/>
      <c r="DN127" s="978"/>
      <c r="DO127" s="978"/>
      <c r="DP127" s="978"/>
      <c r="DQ127" s="978" t="s">
        <v>469</v>
      </c>
      <c r="DR127" s="978"/>
      <c r="DS127" s="978"/>
      <c r="DT127" s="978"/>
      <c r="DU127" s="978"/>
      <c r="DV127" s="979" t="s">
        <v>466</v>
      </c>
      <c r="DW127" s="979"/>
      <c r="DX127" s="979"/>
      <c r="DY127" s="979"/>
      <c r="DZ127" s="980"/>
    </row>
    <row r="128" spans="1:130" s="248" customFormat="1" ht="26.25" customHeight="1" thickBot="1">
      <c r="A128" s="1101" t="s">
        <v>498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499</v>
      </c>
      <c r="X128" s="1103"/>
      <c r="Y128" s="1103"/>
      <c r="Z128" s="1104"/>
      <c r="AA128" s="1105">
        <v>383000</v>
      </c>
      <c r="AB128" s="1106"/>
      <c r="AC128" s="1106"/>
      <c r="AD128" s="1106"/>
      <c r="AE128" s="1107"/>
      <c r="AF128" s="1108">
        <v>417876</v>
      </c>
      <c r="AG128" s="1106"/>
      <c r="AH128" s="1106"/>
      <c r="AI128" s="1106"/>
      <c r="AJ128" s="1107"/>
      <c r="AK128" s="1108">
        <v>383118</v>
      </c>
      <c r="AL128" s="1106"/>
      <c r="AM128" s="1106"/>
      <c r="AN128" s="1106"/>
      <c r="AO128" s="1107"/>
      <c r="AP128" s="1109"/>
      <c r="AQ128" s="1110"/>
      <c r="AR128" s="1110"/>
      <c r="AS128" s="1110"/>
      <c r="AT128" s="1111"/>
      <c r="AU128" s="284"/>
      <c r="AV128" s="284"/>
      <c r="AW128" s="284"/>
      <c r="AX128" s="946" t="s">
        <v>500</v>
      </c>
      <c r="AY128" s="947"/>
      <c r="AZ128" s="947"/>
      <c r="BA128" s="947"/>
      <c r="BB128" s="947"/>
      <c r="BC128" s="947"/>
      <c r="BD128" s="947"/>
      <c r="BE128" s="948"/>
      <c r="BF128" s="1112" t="s">
        <v>470</v>
      </c>
      <c r="BG128" s="1113"/>
      <c r="BH128" s="1113"/>
      <c r="BI128" s="1113"/>
      <c r="BJ128" s="1113"/>
      <c r="BK128" s="1113"/>
      <c r="BL128" s="1114"/>
      <c r="BM128" s="1112">
        <v>12.07</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501</v>
      </c>
      <c r="CQ128" s="1095"/>
      <c r="CR128" s="1095"/>
      <c r="CS128" s="1095"/>
      <c r="CT128" s="1095"/>
      <c r="CU128" s="1095"/>
      <c r="CV128" s="1095"/>
      <c r="CW128" s="1095"/>
      <c r="CX128" s="1095"/>
      <c r="CY128" s="1095"/>
      <c r="CZ128" s="1095"/>
      <c r="DA128" s="1095"/>
      <c r="DB128" s="1095"/>
      <c r="DC128" s="1095"/>
      <c r="DD128" s="1095"/>
      <c r="DE128" s="1095"/>
      <c r="DF128" s="1096"/>
      <c r="DG128" s="1097">
        <v>6742</v>
      </c>
      <c r="DH128" s="1098"/>
      <c r="DI128" s="1098"/>
      <c r="DJ128" s="1098"/>
      <c r="DK128" s="1098"/>
      <c r="DL128" s="1098">
        <v>6552</v>
      </c>
      <c r="DM128" s="1098"/>
      <c r="DN128" s="1098"/>
      <c r="DO128" s="1098"/>
      <c r="DP128" s="1098"/>
      <c r="DQ128" s="1098">
        <v>6359</v>
      </c>
      <c r="DR128" s="1098"/>
      <c r="DS128" s="1098"/>
      <c r="DT128" s="1098"/>
      <c r="DU128" s="1098"/>
      <c r="DV128" s="1099">
        <v>0</v>
      </c>
      <c r="DW128" s="1099"/>
      <c r="DX128" s="1099"/>
      <c r="DY128" s="1099"/>
      <c r="DZ128" s="1100"/>
    </row>
    <row r="129" spans="1:131" s="248" customFormat="1" ht="26.25" customHeight="1">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502</v>
      </c>
      <c r="X129" s="1132"/>
      <c r="Y129" s="1132"/>
      <c r="Z129" s="1133"/>
      <c r="AA129" s="1016">
        <v>24395039</v>
      </c>
      <c r="AB129" s="1017"/>
      <c r="AC129" s="1017"/>
      <c r="AD129" s="1017"/>
      <c r="AE129" s="1018"/>
      <c r="AF129" s="1019">
        <v>24335245</v>
      </c>
      <c r="AG129" s="1017"/>
      <c r="AH129" s="1017"/>
      <c r="AI129" s="1017"/>
      <c r="AJ129" s="1018"/>
      <c r="AK129" s="1019">
        <v>25204103</v>
      </c>
      <c r="AL129" s="1017"/>
      <c r="AM129" s="1017"/>
      <c r="AN129" s="1017"/>
      <c r="AO129" s="1018"/>
      <c r="AP129" s="1134"/>
      <c r="AQ129" s="1135"/>
      <c r="AR129" s="1135"/>
      <c r="AS129" s="1135"/>
      <c r="AT129" s="1136"/>
      <c r="AU129" s="286"/>
      <c r="AV129" s="286"/>
      <c r="AW129" s="286"/>
      <c r="AX129" s="1125" t="s">
        <v>503</v>
      </c>
      <c r="AY129" s="1008"/>
      <c r="AZ129" s="1008"/>
      <c r="BA129" s="1008"/>
      <c r="BB129" s="1008"/>
      <c r="BC129" s="1008"/>
      <c r="BD129" s="1008"/>
      <c r="BE129" s="1009"/>
      <c r="BF129" s="1126" t="s">
        <v>466</v>
      </c>
      <c r="BG129" s="1127"/>
      <c r="BH129" s="1127"/>
      <c r="BI129" s="1127"/>
      <c r="BJ129" s="1127"/>
      <c r="BK129" s="1127"/>
      <c r="BL129" s="1128"/>
      <c r="BM129" s="1126">
        <v>17.07</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88" t="s">
        <v>504</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505</v>
      </c>
      <c r="X130" s="1132"/>
      <c r="Y130" s="1132"/>
      <c r="Z130" s="1133"/>
      <c r="AA130" s="1016">
        <v>3073860</v>
      </c>
      <c r="AB130" s="1017"/>
      <c r="AC130" s="1017"/>
      <c r="AD130" s="1017"/>
      <c r="AE130" s="1018"/>
      <c r="AF130" s="1019">
        <v>2978498</v>
      </c>
      <c r="AG130" s="1017"/>
      <c r="AH130" s="1017"/>
      <c r="AI130" s="1017"/>
      <c r="AJ130" s="1018"/>
      <c r="AK130" s="1019">
        <v>2928050</v>
      </c>
      <c r="AL130" s="1017"/>
      <c r="AM130" s="1017"/>
      <c r="AN130" s="1017"/>
      <c r="AO130" s="1018"/>
      <c r="AP130" s="1134"/>
      <c r="AQ130" s="1135"/>
      <c r="AR130" s="1135"/>
      <c r="AS130" s="1135"/>
      <c r="AT130" s="1136"/>
      <c r="AU130" s="286"/>
      <c r="AV130" s="286"/>
      <c r="AW130" s="286"/>
      <c r="AX130" s="1125" t="s">
        <v>506</v>
      </c>
      <c r="AY130" s="1008"/>
      <c r="AZ130" s="1008"/>
      <c r="BA130" s="1008"/>
      <c r="BB130" s="1008"/>
      <c r="BC130" s="1008"/>
      <c r="BD130" s="1008"/>
      <c r="BE130" s="1009"/>
      <c r="BF130" s="1162">
        <v>4.4000000000000004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507</v>
      </c>
      <c r="X131" s="1170"/>
      <c r="Y131" s="1170"/>
      <c r="Z131" s="1171"/>
      <c r="AA131" s="1063">
        <v>21321179</v>
      </c>
      <c r="AB131" s="1042"/>
      <c r="AC131" s="1042"/>
      <c r="AD131" s="1042"/>
      <c r="AE131" s="1043"/>
      <c r="AF131" s="1041">
        <v>21356747</v>
      </c>
      <c r="AG131" s="1042"/>
      <c r="AH131" s="1042"/>
      <c r="AI131" s="1042"/>
      <c r="AJ131" s="1043"/>
      <c r="AK131" s="1041">
        <v>22276053</v>
      </c>
      <c r="AL131" s="1042"/>
      <c r="AM131" s="1042"/>
      <c r="AN131" s="1042"/>
      <c r="AO131" s="1043"/>
      <c r="AP131" s="1172"/>
      <c r="AQ131" s="1173"/>
      <c r="AR131" s="1173"/>
      <c r="AS131" s="1173"/>
      <c r="AT131" s="1174"/>
      <c r="AU131" s="286"/>
      <c r="AV131" s="286"/>
      <c r="AW131" s="286"/>
      <c r="AX131" s="1144" t="s">
        <v>508</v>
      </c>
      <c r="AY131" s="1095"/>
      <c r="AZ131" s="1095"/>
      <c r="BA131" s="1095"/>
      <c r="BB131" s="1095"/>
      <c r="BC131" s="1095"/>
      <c r="BD131" s="1095"/>
      <c r="BE131" s="1096"/>
      <c r="BF131" s="1145" t="s">
        <v>467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1" t="s">
        <v>509</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510</v>
      </c>
      <c r="W132" s="1155"/>
      <c r="X132" s="1155"/>
      <c r="Y132" s="1155"/>
      <c r="Z132" s="1156"/>
      <c r="AA132" s="1157">
        <v>5.052164329</v>
      </c>
      <c r="AB132" s="1158"/>
      <c r="AC132" s="1158"/>
      <c r="AD132" s="1158"/>
      <c r="AE132" s="1159"/>
      <c r="AF132" s="1160">
        <v>4.1042720600000004</v>
      </c>
      <c r="AG132" s="1158"/>
      <c r="AH132" s="1158"/>
      <c r="AI132" s="1158"/>
      <c r="AJ132" s="1159"/>
      <c r="AK132" s="1160">
        <v>4.1794522580000004</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511</v>
      </c>
      <c r="W133" s="1138"/>
      <c r="X133" s="1138"/>
      <c r="Y133" s="1138"/>
      <c r="Z133" s="1139"/>
      <c r="AA133" s="1140">
        <v>5.5</v>
      </c>
      <c r="AB133" s="1141"/>
      <c r="AC133" s="1141"/>
      <c r="AD133" s="1141"/>
      <c r="AE133" s="1142"/>
      <c r="AF133" s="1140">
        <v>4.8</v>
      </c>
      <c r="AG133" s="1141"/>
      <c r="AH133" s="1141"/>
      <c r="AI133" s="1141"/>
      <c r="AJ133" s="1142"/>
      <c r="AK133" s="1140">
        <v>4.4000000000000004</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JOc2lhYlKXSXwdiSR2DIfDabrrTYQopZclIvFBbTTxR1oKQCkUpNUTf2wqoJkjS0v4IXa0Z77+e1bmsEO+A==" saltValue="lFpzKNKAkUm2PxsWqKQQE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512</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2l1d+UVNkQRzo7cQR3zOaycpQmvbSxRmSIhlsLmvwNveFbENfekJQ/JmxkjoxyG5cpUv7epf3VPEVcZ5Ws0wEA==" saltValue="77o5E/0fJ00LPpR+VMVq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WdgaA0QPpha2wRBHetI4YdpSXBKR4OJsI5u0Y6KL6ekXKHSnL9su3BjxJPDFRLPBDXqvKmEGXFCinDYpwHMvg==" saltValue="3fHDeMl+Ec0aSgBktGQWS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515</v>
      </c>
      <c r="AP7" s="305"/>
      <c r="AQ7" s="306" t="s">
        <v>516</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517</v>
      </c>
      <c r="AQ8" s="312" t="s">
        <v>518</v>
      </c>
      <c r="AR8" s="313" t="s">
        <v>519</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520</v>
      </c>
      <c r="AL9" s="1178"/>
      <c r="AM9" s="1178"/>
      <c r="AN9" s="1179"/>
      <c r="AO9" s="314">
        <v>6816451</v>
      </c>
      <c r="AP9" s="314">
        <v>60434</v>
      </c>
      <c r="AQ9" s="315">
        <v>63345</v>
      </c>
      <c r="AR9" s="316">
        <v>-4.5999999999999996</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521</v>
      </c>
      <c r="AL10" s="1178"/>
      <c r="AM10" s="1178"/>
      <c r="AN10" s="1179"/>
      <c r="AO10" s="317">
        <v>1138146</v>
      </c>
      <c r="AP10" s="317">
        <v>10091</v>
      </c>
      <c r="AQ10" s="318">
        <v>4099</v>
      </c>
      <c r="AR10" s="319">
        <v>146.19999999999999</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522</v>
      </c>
      <c r="AL11" s="1178"/>
      <c r="AM11" s="1178"/>
      <c r="AN11" s="1179"/>
      <c r="AO11" s="317">
        <v>34805</v>
      </c>
      <c r="AP11" s="317">
        <v>309</v>
      </c>
      <c r="AQ11" s="318">
        <v>1825</v>
      </c>
      <c r="AR11" s="319">
        <v>-83.1</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523</v>
      </c>
      <c r="AL12" s="1178"/>
      <c r="AM12" s="1178"/>
      <c r="AN12" s="1179"/>
      <c r="AO12" s="317" t="s">
        <v>524</v>
      </c>
      <c r="AP12" s="317" t="s">
        <v>524</v>
      </c>
      <c r="AQ12" s="318">
        <v>40</v>
      </c>
      <c r="AR12" s="319" t="s">
        <v>524</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525</v>
      </c>
      <c r="AL13" s="1178"/>
      <c r="AM13" s="1178"/>
      <c r="AN13" s="1179"/>
      <c r="AO13" s="317">
        <v>207968</v>
      </c>
      <c r="AP13" s="317">
        <v>1844</v>
      </c>
      <c r="AQ13" s="318">
        <v>1974</v>
      </c>
      <c r="AR13" s="319">
        <v>-6.6</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526</v>
      </c>
      <c r="AL14" s="1178"/>
      <c r="AM14" s="1178"/>
      <c r="AN14" s="1179"/>
      <c r="AO14" s="317">
        <v>64831</v>
      </c>
      <c r="AP14" s="317">
        <v>575</v>
      </c>
      <c r="AQ14" s="318">
        <v>1633</v>
      </c>
      <c r="AR14" s="319">
        <v>-64.8</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527</v>
      </c>
      <c r="AL15" s="1184"/>
      <c r="AM15" s="1184"/>
      <c r="AN15" s="1185"/>
      <c r="AO15" s="317">
        <v>-407882</v>
      </c>
      <c r="AP15" s="317">
        <v>-3616</v>
      </c>
      <c r="AQ15" s="318">
        <v>-4020</v>
      </c>
      <c r="AR15" s="319">
        <v>-10</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185</v>
      </c>
      <c r="AL16" s="1184"/>
      <c r="AM16" s="1184"/>
      <c r="AN16" s="1185"/>
      <c r="AO16" s="317">
        <v>7854319</v>
      </c>
      <c r="AP16" s="317">
        <v>69635</v>
      </c>
      <c r="AQ16" s="318">
        <v>68896</v>
      </c>
      <c r="AR16" s="319">
        <v>1.1000000000000001</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532</v>
      </c>
      <c r="AL21" s="1187"/>
      <c r="AM21" s="1187"/>
      <c r="AN21" s="1188"/>
      <c r="AO21" s="330">
        <v>5.65</v>
      </c>
      <c r="AP21" s="331">
        <v>6.55</v>
      </c>
      <c r="AQ21" s="332">
        <v>-0.9</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533</v>
      </c>
      <c r="AL22" s="1187"/>
      <c r="AM22" s="1187"/>
      <c r="AN22" s="1188"/>
      <c r="AO22" s="335">
        <v>99.1</v>
      </c>
      <c r="AP22" s="336">
        <v>99.7</v>
      </c>
      <c r="AQ22" s="337">
        <v>-0.6</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515</v>
      </c>
      <c r="AP30" s="305"/>
      <c r="AQ30" s="306" t="s">
        <v>516</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517</v>
      </c>
      <c r="AQ31" s="312" t="s">
        <v>518</v>
      </c>
      <c r="AR31" s="313" t="s">
        <v>519</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537</v>
      </c>
      <c r="AL32" s="1181"/>
      <c r="AM32" s="1181"/>
      <c r="AN32" s="1182"/>
      <c r="AO32" s="345">
        <v>3209551</v>
      </c>
      <c r="AP32" s="345">
        <v>28455</v>
      </c>
      <c r="AQ32" s="346">
        <v>35933</v>
      </c>
      <c r="AR32" s="347">
        <v>-20.8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538</v>
      </c>
      <c r="AL33" s="1181"/>
      <c r="AM33" s="1181"/>
      <c r="AN33" s="1182"/>
      <c r="AO33" s="345" t="s">
        <v>524</v>
      </c>
      <c r="AP33" s="345" t="s">
        <v>524</v>
      </c>
      <c r="AQ33" s="346" t="s">
        <v>524</v>
      </c>
      <c r="AR33" s="347" t="s">
        <v>524</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539</v>
      </c>
      <c r="AL34" s="1181"/>
      <c r="AM34" s="1181"/>
      <c r="AN34" s="1182"/>
      <c r="AO34" s="345" t="s">
        <v>524</v>
      </c>
      <c r="AP34" s="345" t="s">
        <v>524</v>
      </c>
      <c r="AQ34" s="346">
        <v>14</v>
      </c>
      <c r="AR34" s="347" t="s">
        <v>524</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540</v>
      </c>
      <c r="AL35" s="1181"/>
      <c r="AM35" s="1181"/>
      <c r="AN35" s="1182"/>
      <c r="AO35" s="345">
        <v>975039</v>
      </c>
      <c r="AP35" s="345">
        <v>8645</v>
      </c>
      <c r="AQ35" s="346">
        <v>11386</v>
      </c>
      <c r="AR35" s="347">
        <v>-24.1</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541</v>
      </c>
      <c r="AL36" s="1181"/>
      <c r="AM36" s="1181"/>
      <c r="AN36" s="1182"/>
      <c r="AO36" s="345">
        <v>42700</v>
      </c>
      <c r="AP36" s="345">
        <v>379</v>
      </c>
      <c r="AQ36" s="346">
        <v>1734</v>
      </c>
      <c r="AR36" s="347">
        <v>-78.099999999999994</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542</v>
      </c>
      <c r="AL37" s="1181"/>
      <c r="AM37" s="1181"/>
      <c r="AN37" s="1182"/>
      <c r="AO37" s="345">
        <v>14895</v>
      </c>
      <c r="AP37" s="345">
        <v>132</v>
      </c>
      <c r="AQ37" s="346">
        <v>495</v>
      </c>
      <c r="AR37" s="347">
        <v>-73.3</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543</v>
      </c>
      <c r="AL38" s="1190"/>
      <c r="AM38" s="1190"/>
      <c r="AN38" s="1191"/>
      <c r="AO38" s="348" t="s">
        <v>524</v>
      </c>
      <c r="AP38" s="348" t="s">
        <v>524</v>
      </c>
      <c r="AQ38" s="349">
        <v>1</v>
      </c>
      <c r="AR38" s="337" t="s">
        <v>524</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544</v>
      </c>
      <c r="AL39" s="1190"/>
      <c r="AM39" s="1190"/>
      <c r="AN39" s="1191"/>
      <c r="AO39" s="345">
        <v>-383118</v>
      </c>
      <c r="AP39" s="345">
        <v>-3397</v>
      </c>
      <c r="AQ39" s="346">
        <v>-7666</v>
      </c>
      <c r="AR39" s="347">
        <v>-55.7</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545</v>
      </c>
      <c r="AL40" s="1181"/>
      <c r="AM40" s="1181"/>
      <c r="AN40" s="1182"/>
      <c r="AO40" s="345">
        <v>-2928050</v>
      </c>
      <c r="AP40" s="345">
        <v>-25960</v>
      </c>
      <c r="AQ40" s="346">
        <v>-31862</v>
      </c>
      <c r="AR40" s="347">
        <v>-18.5</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298</v>
      </c>
      <c r="AL41" s="1193"/>
      <c r="AM41" s="1193"/>
      <c r="AN41" s="1194"/>
      <c r="AO41" s="345">
        <v>931017</v>
      </c>
      <c r="AP41" s="345">
        <v>8254</v>
      </c>
      <c r="AQ41" s="346">
        <v>10035</v>
      </c>
      <c r="AR41" s="347">
        <v>-17.7</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515</v>
      </c>
      <c r="AN49" s="1197" t="s">
        <v>549</v>
      </c>
      <c r="AO49" s="1198"/>
      <c r="AP49" s="1198"/>
      <c r="AQ49" s="1198"/>
      <c r="AR49" s="1199"/>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550</v>
      </c>
      <c r="AO50" s="362" t="s">
        <v>551</v>
      </c>
      <c r="AP50" s="363" t="s">
        <v>552</v>
      </c>
      <c r="AQ50" s="364" t="s">
        <v>553</v>
      </c>
      <c r="AR50" s="365" t="s">
        <v>554</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4112412</v>
      </c>
      <c r="AN51" s="367">
        <v>36100</v>
      </c>
      <c r="AO51" s="368">
        <v>29.6</v>
      </c>
      <c r="AP51" s="369">
        <v>63257</v>
      </c>
      <c r="AQ51" s="370">
        <v>36.200000000000003</v>
      </c>
      <c r="AR51" s="371">
        <v>-6.6</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3073045</v>
      </c>
      <c r="AN52" s="375">
        <v>26976</v>
      </c>
      <c r="AO52" s="376">
        <v>27.3</v>
      </c>
      <c r="AP52" s="377">
        <v>27259</v>
      </c>
      <c r="AQ52" s="378">
        <v>-1.4</v>
      </c>
      <c r="AR52" s="379">
        <v>28.7</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3788065</v>
      </c>
      <c r="AN53" s="367">
        <v>33300</v>
      </c>
      <c r="AO53" s="368">
        <v>-7.8</v>
      </c>
      <c r="AP53" s="369">
        <v>52308</v>
      </c>
      <c r="AQ53" s="370">
        <v>-17.3</v>
      </c>
      <c r="AR53" s="371">
        <v>9.5</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3095088</v>
      </c>
      <c r="AN54" s="375">
        <v>27209</v>
      </c>
      <c r="AO54" s="376">
        <v>0.9</v>
      </c>
      <c r="AP54" s="377">
        <v>28695</v>
      </c>
      <c r="AQ54" s="378">
        <v>5.3</v>
      </c>
      <c r="AR54" s="379">
        <v>-4.4000000000000004</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2707839</v>
      </c>
      <c r="AN55" s="367">
        <v>23895</v>
      </c>
      <c r="AO55" s="368">
        <v>-28.2</v>
      </c>
      <c r="AP55" s="369">
        <v>46402</v>
      </c>
      <c r="AQ55" s="370">
        <v>-11.3</v>
      </c>
      <c r="AR55" s="371">
        <v>-16.899999999999999</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991477</v>
      </c>
      <c r="AN56" s="375">
        <v>8749</v>
      </c>
      <c r="AO56" s="376">
        <v>-67.8</v>
      </c>
      <c r="AP56" s="377">
        <v>26897</v>
      </c>
      <c r="AQ56" s="378">
        <v>-6.3</v>
      </c>
      <c r="AR56" s="379">
        <v>-61.5</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5182381</v>
      </c>
      <c r="AN57" s="367">
        <v>45844</v>
      </c>
      <c r="AO57" s="368">
        <v>91.9</v>
      </c>
      <c r="AP57" s="369">
        <v>66343</v>
      </c>
      <c r="AQ57" s="370">
        <v>43</v>
      </c>
      <c r="AR57" s="371">
        <v>48.9</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3773340</v>
      </c>
      <c r="AN58" s="375">
        <v>33380</v>
      </c>
      <c r="AO58" s="376">
        <v>281.5</v>
      </c>
      <c r="AP58" s="377">
        <v>34529</v>
      </c>
      <c r="AQ58" s="378">
        <v>28.4</v>
      </c>
      <c r="AR58" s="379">
        <v>253.1</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3673968</v>
      </c>
      <c r="AN59" s="367">
        <v>32573</v>
      </c>
      <c r="AO59" s="368">
        <v>-28.9</v>
      </c>
      <c r="AP59" s="369">
        <v>56416</v>
      </c>
      <c r="AQ59" s="370">
        <v>-15</v>
      </c>
      <c r="AR59" s="371">
        <v>-13.9</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2638240</v>
      </c>
      <c r="AN60" s="375">
        <v>23390</v>
      </c>
      <c r="AO60" s="376">
        <v>-29.9</v>
      </c>
      <c r="AP60" s="377">
        <v>32623</v>
      </c>
      <c r="AQ60" s="378">
        <v>-5.5</v>
      </c>
      <c r="AR60" s="379">
        <v>-24.4</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3892933</v>
      </c>
      <c r="AN61" s="382">
        <v>34342</v>
      </c>
      <c r="AO61" s="383">
        <v>11.3</v>
      </c>
      <c r="AP61" s="384">
        <v>56945</v>
      </c>
      <c r="AQ61" s="385">
        <v>7.1</v>
      </c>
      <c r="AR61" s="371">
        <v>4.2</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2714238</v>
      </c>
      <c r="AN62" s="375">
        <v>23941</v>
      </c>
      <c r="AO62" s="376">
        <v>42.4</v>
      </c>
      <c r="AP62" s="377">
        <v>30001</v>
      </c>
      <c r="AQ62" s="378">
        <v>4.0999999999999996</v>
      </c>
      <c r="AR62" s="379">
        <v>38.299999999999997</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riS1df9eOWScWJM4yKpNyMaBO2a1Zj4U4A5vvgV4OExCL9K5Op8il10ZSoTIaPJATErJMdmzuXtBlZOvqIibZg==" saltValue="JMGGNmSAzgx7EN4lL5EnL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563</v>
      </c>
    </row>
    <row r="120" spans="125:125" ht="13.5" hidden="1" customHeight="1"/>
    <row r="121" spans="125:125" ht="13.5" hidden="1" customHeight="1">
      <c r="DU121" s="292"/>
    </row>
  </sheetData>
  <sheetProtection algorithmName="SHA-512" hashValue="sL+i6QaNhIYm1HmOuCngS/Aj/5rXq0jiLWvNE5I3mjLsCWaUHU6oFALMv42SW/d51jO79svYaBBYxZ+6TIS4JA==" saltValue="vlGQeLjeoVNEj4E/Bp71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564</v>
      </c>
    </row>
  </sheetData>
  <sheetProtection algorithmName="SHA-512" hashValue="t+CmGmNLPgjGYVmk9uGmdzjs2dDknhnJs6gs0IlI6C83r1NHrj55ELqyBOs7hV/plRx1iRUKfMaxyhf3jnz3/A==" saltValue="wQ7s2TxmTo7dd/ykjpca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200" t="s">
        <v>3</v>
      </c>
      <c r="D47" s="1200"/>
      <c r="E47" s="1201"/>
      <c r="F47" s="11">
        <v>11.72</v>
      </c>
      <c r="G47" s="12">
        <v>9.17</v>
      </c>
      <c r="H47" s="12">
        <v>10.85</v>
      </c>
      <c r="I47" s="12">
        <v>11.28</v>
      </c>
      <c r="J47" s="13">
        <v>10.89</v>
      </c>
    </row>
    <row r="48" spans="2:10" ht="57.75" customHeight="1">
      <c r="B48" s="14"/>
      <c r="C48" s="1202" t="s">
        <v>4</v>
      </c>
      <c r="D48" s="1202"/>
      <c r="E48" s="1203"/>
      <c r="F48" s="15">
        <v>10.27</v>
      </c>
      <c r="G48" s="16">
        <v>14.82</v>
      </c>
      <c r="H48" s="16">
        <v>13</v>
      </c>
      <c r="I48" s="16">
        <v>16.14</v>
      </c>
      <c r="J48" s="17">
        <v>18.43</v>
      </c>
    </row>
    <row r="49" spans="2:10" ht="57.75" customHeight="1" thickBot="1">
      <c r="B49" s="18"/>
      <c r="C49" s="1204" t="s">
        <v>5</v>
      </c>
      <c r="D49" s="1204"/>
      <c r="E49" s="1205"/>
      <c r="F49" s="19" t="s">
        <v>570</v>
      </c>
      <c r="G49" s="20">
        <v>2.02</v>
      </c>
      <c r="H49" s="20">
        <v>1.47</v>
      </c>
      <c r="I49" s="20">
        <v>3.68</v>
      </c>
      <c r="J49" s="21">
        <v>2.84</v>
      </c>
    </row>
    <row r="50" spans="2:10" ht="13.5" customHeight="1"/>
  </sheetData>
  <sheetProtection algorithmName="SHA-512" hashValue="KawXV8X3iSWUb+UJjO2JyYawoZNLjgqvnimegao3yEEAvrVAQ6f1lN6cxH9PkFsQ2nREibDSHArkxBXf5mvesQ==" saltValue="L7qTrJps5FoFCbKh/AMe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加須市役所</cp:lastModifiedBy>
  <cp:lastPrinted>2022-03-09T05:33:09Z</cp:lastPrinted>
  <dcterms:created xsi:type="dcterms:W3CDTF">2022-02-02T04:12:10Z</dcterms:created>
  <dcterms:modified xsi:type="dcterms:W3CDTF">2022-03-09T07:17:03Z</dcterms:modified>
  <cp:category/>
</cp:coreProperties>
</file>