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105000_財政課\(050)決算\(050－020)決算状況\01 決算の照会回答\2020.08.19【埼玉県市町村課】（916〆・依頼）平成30年度財政状況資料集の作成について（2回目）\03 ホームページ掲載\"/>
    </mc:Choice>
  </mc:AlternateContent>
  <bookViews>
    <workbookView xWindow="0" yWindow="0" windowWidth="15360" windowHeight="7635" tabRatio="6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<sst xmlns="http://schemas.openxmlformats.org/spreadsheetml/2006/main" count="1140" uniqueCount="626">
  <si>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</si>
  <si>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</si>
  <si>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</si>
  <si>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</si>
  <si>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</si>
  <si>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</si>
  <si>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</si>
  <si>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</si>
  <si>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</si>
  <si>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</si>
  <si>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</si>
  <si>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</si>
  <si>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</si>
  <si>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</si>
  <si>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</si>
  <si>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</si>
  <si>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</si>
  <si>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</si>
  <si>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</si>
  <si>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</si>
  <si>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</si>
  <si>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</si>
  <si>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</si>
  <si>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</si>
  <si>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</si>
  <si>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</si>
  <si>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</si>
  <si>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</si>
  <si>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</si>
  <si>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</si>
  <si>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</si>
  <si>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</si>
  <si>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</si>
  <si>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</si>
  <si>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</si>
  <si>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</si>
  <si>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</si>
  <si>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</si>
  <si>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</si>
  <si>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</si>
  <si>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</si>
  <si>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</si>
  <si>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</si>
  <si>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</si>
  <si>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</si>
  <si>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</si>
  <si>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</si>
  <si>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</si>
  <si>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</si>
  <si>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</si>
  <si>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</si>
  <si>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</si>
  <si>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</si>
  <si>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</si>
  <si>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</si>
  <si>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</si>
  <si>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</si>
  <si>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</si>
  <si>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</si>
  <si>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</si>
  <si>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</si>
  <si>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</si>
  <si>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</si>
  <si>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</si>
  <si>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</si>
  <si>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</si>
  <si>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</si>
  <si>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</si>
  <si>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</si>
  <si>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</si>
  <si>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</si>
  <si>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</si>
  <si>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</si>
  <si>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</si>
  <si>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</si>
  <si>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</si>
  <si>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</si>
  <si>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</si>
  <si>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</si>
  <si>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</si>
  <si>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</si>
  <si>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</si>
  <si>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</si>
  <si>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</si>
  <si>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</si>
  <si>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</si>
  <si>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</si>
  <si>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</si>
  <si>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</si>
  <si>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</si>
  <si>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</si>
  <si>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</si>
  <si>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</si>
  <si>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</si>
  <si>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</si>
  <si>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</si>
  <si>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</si>
  <si>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</si>
  <si>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</si>
  <si>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</si>
  <si>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</si>
  <si>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</si>
  <si>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</si>
  <si>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</si>
  <si>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</si>
  <si>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</si>
  <si>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</si>
  <si>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</si>
  <si>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</si>
  <si>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</si>
  <si>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</si>
  <si>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</si>
  <si>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</si>
  <si>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</si>
  <si>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</si>
  <si>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</si>
  <si>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</si>
  <si>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</si>
  <si>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</si>
  <si>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</si>
  <si>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</si>
  <si>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</si>
  <si>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</si>
  <si>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</si>
  <si>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</si>
  <si>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</si>
  <si>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</si>
  <si>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</si>
  <si>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</si>
  <si>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</si>
  <si>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</si>
  <si>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</si>
  <si>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</si>
  <si>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</si>
  <si>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</si>
  <si>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</si>
  <si>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</si>
  <si>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</si>
  <si>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</si>
  <si>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</si>
  <si>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</si>
  <si>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</si>
  <si>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</si>
  <si>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</si>
  <si>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</si>
  <si>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</si>
  <si>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</si>
  <si>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</si>
  <si>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</si>
  <si>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</si>
  <si>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</si>
  <si>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</si>
  <si>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</si>
  <si>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</si>
  <si>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</si>
  <si>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</si>
  <si>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</si>
  <si>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</si>
  <si>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</si>
  <si>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</si>
  <si>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</si>
  <si>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</si>
  <si>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</si>
  <si>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</si>
  <si>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</si>
  <si>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</si>
  <si>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</si>
  <si>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</si>
  <si>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</si>
  <si>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</si>
  <si>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</si>
  <si>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</si>
  <si>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</si>
  <si>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</si>
  <si>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</si>
  <si>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</si>
  <si>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</si>
  <si>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</si>
  <si>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</si>
  <si>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</si>
  <si>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</si>
  <si>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</si>
  <si>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</si>
  <si>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</si>
  <si>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</si>
  <si>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</si>
  <si>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</si>
  <si>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</si>
  <si>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</si>
  <si>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</si>
  <si>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</si>
  <si>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</si>
  <si>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</si>
  <si>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</si>
  <si>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</si>
  <si>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</si>
  <si>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</si>
  <si>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</si>
  <si>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</si>
  <si>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</si>
  <si>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</si>
  <si>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</si>
  <si>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</si>
  <si>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</si>
  <si>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</si>
  <si>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</si>
  <si>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</si>
  <si>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</si>
  <si>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</si>
  <si>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</si>
  <si>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</si>
  <si>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</si>
  <si>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埼玉県加須市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</si>
  <si>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</si>
  <si>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</si>
  <si>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</si>
  <si>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</si>
  <si>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</si>
  <si>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</si>
  <si>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</si>
  <si>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</si>
  <si>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</si>
  <si>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</si>
  <si>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</si>
  <si>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</si>
  <si>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</si>
  <si>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</si>
  <si>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</si>
  <si>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</si>
  <si>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</si>
  <si>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</si>
  <si>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</si>
  <si>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</si>
  <si>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</si>
  <si>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</si>
  <si>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</si>
  <si>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</si>
  <si>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</si>
  <si>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</si>
  <si>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</si>
  <si>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</si>
  <si>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</si>
  <si>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</si>
  <si>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</si>
  <si>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</si>
  <si>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</si>
  <si>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</si>
  <si>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</si>
  <si>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</si>
  <si>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</si>
  <si>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</si>
  <si>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</si>
  <si>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</si>
  <si>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</si>
  <si>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</si>
  <si>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</si>
  <si>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</si>
  <si>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</si>
  <si>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</si>
  <si>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</si>
  <si>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</si>
  <si>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</si>
  <si>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</si>
  <si>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</si>
  <si>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</si>
  <si>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</si>
  <si>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</si>
  <si>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</si>
  <si>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</si>
  <si>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</si>
  <si>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</si>
  <si>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</si>
  <si>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</si>
  <si>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</si>
  <si>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</si>
  <si>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</si>
  <si>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</si>
  <si>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</si>
  <si>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</si>
  <si>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</si>
  <si>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</si>
  <si>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</si>
  <si>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</si>
  <si>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</si>
  <si>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</si>
  <si>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</si>
  <si>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</si>
  <si>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</si>
  <si>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</si>
  <si>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</si>
  <si>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</si>
  <si>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</si>
  <si>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</si>
  <si>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</si>
  <si>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</si>
  <si>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</si>
  <si>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</si>
  <si>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</si>
  <si>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</si>
  <si>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</si>
  <si>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</si>
  <si>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</si>
  <si>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</si>
  <si>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</si>
  <si>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</si>
  <si>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</si>
  <si>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</si>
  <si>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</si>
  <si>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</si>
  <si>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</si>
  <si>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</si>
  <si>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</si>
  <si>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</si>
  <si>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</si>
  <si>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</si>
  <si>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</si>
  <si>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</si>
  <si>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</si>
  <si>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</si>
  <si>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</si>
  <si>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</si>
  <si>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</si>
  <si>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</si>
  <si>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</si>
  <si>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</si>
  <si>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</si>
  <si>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</si>
  <si>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</si>
  <si>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</si>
  <si>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</si>
  <si>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</si>
  <si>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</si>
  <si>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</si>
  <si>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</si>
  <si>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</si>
  <si>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</si>
  <si>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</si>
  <si>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</si>
  <si>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</si>
  <si>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</si>
  <si>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</si>
  <si>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</si>
  <si>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</si>
  <si>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</si>
  <si>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</si>
  <si>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</si>
  <si>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</si>
  <si>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</si>
  <si>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</si>
  <si>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</si>
  <si>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</si>
  <si>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</si>
  <si>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</si>
  <si>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</si>
  <si>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</si>
  <si>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</si>
  <si>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</si>
  <si>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</si>
  <si>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</si>
  <si>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</si>
  <si>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</si>
  <si>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</si>
  <si>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</si>
  <si>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埼玉県加須市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</si>
  <si>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</si>
  <si>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</si>
  <si>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</si>
  <si>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</si>
  <si>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</si>
  <si>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</si>
  <si>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</si>
  <si>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</si>
  <si>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</si>
  <si>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</si>
  <si>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</si>
  <si>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</si>
  <si>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</si>
  <si>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</si>
  <si>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</si>
  <si>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</si>
  <si>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</si>
  <si>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</si>
  <si>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</si>
  <si>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</si>
  <si>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</si>
  <si>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</si>
  <si>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</si>
  <si>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</si>
  <si>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</si>
  <si>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</si>
  <si>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</si>
  <si>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</si>
  <si>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</si>
  <si>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</si>
  <si>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</si>
  <si>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</si>
  <si>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</si>
  <si>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</si>
  <si>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</si>
  <si>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</si>
  <si>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</si>
  <si>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</si>
  <si>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</si>
  <si>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</si>
  <si>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</si>
  <si>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</si>
  <si>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</si>
  <si>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</si>
  <si>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</si>
  <si>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</si>
  <si>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</si>
  <si>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加須都市計画事業野中土地区画整理事業特別会計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</si>
  <si>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</si>
  <si>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</si>
  <si>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</si>
  <si>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</si>
  <si>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</si>
  <si>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</si>
  <si>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</si>
  <si>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</si>
  <si>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</si>
  <si>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</si>
  <si>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</si>
  <si>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</si>
  <si>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</si>
  <si>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</si>
  <si>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</si>
  <si>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</si>
  <si>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</si>
  <si>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</si>
  <si>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</si>
  <si>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</si>
  <si>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</si>
  <si>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</si>
  <si>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</si>
  <si>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</si>
  <si>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</si>
  <si>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</si>
  <si>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</si>
  <si>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</si>
  <si>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</si>
  <si>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</si>
  <si>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</si>
  <si>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</si>
  <si>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</si>
  <si>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</si>
  <si>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</si>
  <si>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</si>
  <si>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</si>
  <si>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</si>
  <si>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</si>
  <si>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</si>
  <si>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</si>
  <si>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</si>
  <si>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</si>
  <si>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</si>
  <si>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</si>
  <si>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</si>
  <si>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</si>
  <si>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</si>
  <si>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</si>
  <si>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</si>
  <si>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</si>
  <si>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</si>
  <si>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</si>
  <si>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</si>
  <si>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</si>
  <si>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</si>
  <si>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</si>
  <si>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</si>
  <si>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</si>
  <si>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</si>
  <si>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</si>
  <si>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</si>
  <si>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</si>
  <si>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</si>
  <si>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</si>
  <si>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</si>
  <si>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</si>
  <si>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</si>
  <si>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</si>
  <si>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</si>
  <si>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</si>
  <si>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</si>
  <si>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</si>
  <si>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</si>
  <si>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</si>
  <si>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</si>
  <si>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</si>
  <si>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</si>
  <si>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</si>
  <si>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</si>
  <si>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</si>
  <si>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</si>
  <si>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</si>
  <si>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</si>
  <si>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</si>
  <si>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</si>
  <si>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</si>
  <si>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</si>
  <si>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</si>
  <si>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</si>
  <si>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</si>
  <si>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</si>
  <si>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</si>
  <si>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</si>
  <si>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</si>
  <si>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</si>
  <si>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</si>
  <si>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</si>
  <si>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</si>
  <si>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</si>
  <si>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</si>
  <si>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</si>
  <si>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</si>
  <si>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</si>
  <si>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</si>
  <si>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</si>
  <si>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</si>
  <si>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</si>
  <si>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</si>
  <si>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</si>
  <si>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</si>
  <si>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</si>
  <si>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</si>
  <si>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</si>
  <si>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</si>
  <si>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</si>
  <si>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</si>
  <si>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</si>
  <si>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</si>
  <si>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</si>
  <si>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</si>
  <si>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</si>
  <si>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</si>
  <si>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</si>
  <si>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</si>
  <si>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</si>
  <si>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</si>
  <si>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</si>
  <si>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</si>
  <si>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</si>
  <si>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</si>
  <si>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</si>
  <si>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</si>
  <si>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</si>
  <si>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</si>
  <si>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</si>
  <si>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</si>
  <si>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</si>
  <si>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</si>
  <si>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</si>
  <si>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</si>
  <si>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</si>
  <si>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</si>
  <si>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</si>
  <si>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</si>
  <si>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</si>
  <si>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</si>
  <si>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</si>
  <si>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</si>
  <si>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</si>
  <si>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</si>
  <si>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</si>
  <si>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</si>
  <si>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</si>
  <si>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2.82</t>
  </si>
  <si>
    <t>加須都市計画事業野中土地区画整理事業特別会計（普通会計）</t>
  </si>
  <si>
    <t>▲ 0.01</t>
  </si>
  <si>
    <t>▲ 0.06</t>
  </si>
  <si>
    <t>▲ 0.10</t>
  </si>
  <si>
    <t>一般会計</t>
  </si>
  <si>
    <t>水道事業会計</t>
  </si>
  <si>
    <t>下水道事業会計</t>
  </si>
  <si>
    <t>加須都市計画事業野中土地区画整理事業特別会計</t>
  </si>
  <si>
    <t>介護保険事業特別会計</t>
  </si>
  <si>
    <t>国民健康保険事業特別会計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</si>
  <si>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</si>
  <si>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</si>
  <si>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</si>
  <si>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</si>
  <si>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</si>
  <si>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</si>
  <si>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</si>
  <si>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</si>
  <si>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</si>
  <si>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</si>
  <si>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加須市・羽生市水防事務組合</t>
  </si>
  <si>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</si>
  <si>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</si>
  <si>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</si>
  <si>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</si>
  <si>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</si>
  <si>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</si>
  <si>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12"/>
  </si>
  <si>
    <t>特別会計</t>
    <rPh sb="0" eb="4">
      <t>トクベツカイケイ</t>
    </rPh>
    <phoneticPr fontId="12"/>
  </si>
  <si>
    <t>交通災害特別会計</t>
    <rPh sb="0" eb="2">
      <t>コウツウ</t>
    </rPh>
    <rPh sb="2" eb="4">
      <t>サイガイ</t>
    </rPh>
    <rPh sb="4" eb="6">
      <t>トクベツ</t>
    </rPh>
    <rPh sb="6" eb="8">
      <t>カイケイ</t>
    </rPh>
    <phoneticPr fontId="12"/>
  </si>
  <si>
    <t>-</t>
    <phoneticPr fontId="2"/>
  </si>
  <si>
    <t>米米倶楽部</t>
    <rPh sb="0" eb="1">
      <t>コメ</t>
    </rPh>
    <rPh sb="1" eb="2">
      <t>コメ</t>
    </rPh>
    <rPh sb="2" eb="5">
      <t>クラブ</t>
    </rPh>
    <phoneticPr fontId="2"/>
  </si>
  <si>
    <t>かぞ農業公社</t>
    <rPh sb="2" eb="4">
      <t>ノウギョウ</t>
    </rPh>
    <rPh sb="4" eb="6">
      <t>コウシャ</t>
    </rPh>
    <phoneticPr fontId="2"/>
  </si>
  <si>
    <t>○</t>
    <phoneticPr fontId="2"/>
  </si>
  <si>
    <t>渡良瀬遊水地アクリメーション振興財団</t>
    <rPh sb="0" eb="6">
      <t>ワタラセユウスイチ</t>
    </rPh>
    <rPh sb="14" eb="16">
      <t>シンコウ</t>
    </rPh>
    <rPh sb="16" eb="18">
      <t>ザイダン</t>
    </rPh>
    <phoneticPr fontId="2"/>
  </si>
  <si>
    <t>-</t>
    <phoneticPr fontId="2"/>
  </si>
  <si>
    <t>医療体制確保基金</t>
    <rPh sb="0" eb="2">
      <t>イリョウ</t>
    </rPh>
    <rPh sb="2" eb="4">
      <t>タイセイ</t>
    </rPh>
    <rPh sb="4" eb="6">
      <t>カクホ</t>
    </rPh>
    <rPh sb="6" eb="8">
      <t>キキン</t>
    </rPh>
    <phoneticPr fontId="2"/>
  </si>
  <si>
    <t>公共施設等再整備基金</t>
    <rPh sb="0" eb="10">
      <t>コウキョウシセツトウサイセイビキキン</t>
    </rPh>
    <phoneticPr fontId="2"/>
  </si>
  <si>
    <t>地域福祉基金</t>
    <rPh sb="0" eb="2">
      <t>チイキ</t>
    </rPh>
    <rPh sb="2" eb="4">
      <t>フクシ</t>
    </rPh>
    <rPh sb="4" eb="6">
      <t>キキン</t>
    </rPh>
    <phoneticPr fontId="2"/>
  </si>
  <si>
    <t>水と緑と文化のまちづくり基金</t>
    <rPh sb="0" eb="1">
      <t>ミズ</t>
    </rPh>
    <rPh sb="2" eb="3">
      <t>ミドリ</t>
    </rPh>
    <rPh sb="4" eb="6">
      <t>ブンカ</t>
    </rPh>
    <rPh sb="12" eb="14">
      <t>キキン</t>
    </rPh>
    <phoneticPr fontId="2"/>
  </si>
  <si>
    <t>河野博士育英基金</t>
    <rPh sb="0" eb="4">
      <t>コウノハカセ</t>
    </rPh>
    <rPh sb="4" eb="6">
      <t>イクエイ</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</si>
  <si>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</si>
  <si>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</si>
  <si>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</si>
  <si>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</si>
  <si>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</si>
  <si>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</si>
  <si>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</si>
  <si>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</si>
  <si>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</si>
  <si>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</si>
  <si>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</si>
  <si>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</si>
  <si>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</si>
  <si>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</si>
  <si>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</si>
  <si>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将来負担比率は将来の負担額よりも将来負担額に充当できる基金などの金額の方が大きいため算定されず、健全性があると言える。
実質公債費比率は類似団体と比較してやや高い水準ではあるが、低下傾向が続いており、今後についても低下傾向が続くよう債務の圧縮に取り組んでいく。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</si>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</sst>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FC55-4CE1-9656-5F8133B87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28500</c:v>
                </c:pt>
                <c:pt idx="1">
                  <c:v>27852</c:v>
                </c:pt>
                <c:pt idx="2">
                  <c:v>36100</c:v>
                </c:pt>
                <c:pt idx="3">
                  <c:v>33300</c:v>
                </c:pt>
                <c:pt idx="4">
                  <c:v>23895</c:v>
                </c:pt>
              </c:numCache>
            </c:numRef>
          </c:val>
          <c:smooth val="0"/>
          <c:extLst xmlns:c16r2="http://schemas.microsoft.com/office/drawing/2015/06/chart">
            <c:ext xmlns:c16="http://schemas.microsoft.com/office/drawing/2014/chart" uri="{C3380CC4-5D6E-409C-BE32-E72D297353CC}">
              <c16:uniqueId val="{00000001-FC55-4CE1-9656-5F8133B870D4}"/>
            </c:ext>
          </c:extLst>
        </c:ser>
        <c:dLbls>
          <c:showLegendKey val="0"/>
          <c:showVal val="0"/>
          <c:showCatName val="0"/>
          <c:showSerName val="0"/>
          <c:showPercent val="0"/>
          <c:showBubbleSize val="0"/>
        </c:dLbls>
        <c:marker val="1"/>
        <c:smooth val="0"/>
        <c:axId val="477691616"/>
        <c:axId val="477690048"/>
      </c:lineChart>
      <c:catAx>
        <c:axId val="4776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690048"/>
        <c:crosses val="autoZero"/>
        <c:auto val="1"/>
        <c:lblAlgn val="ctr"/>
        <c:lblOffset val="100"/>
        <c:tickLblSkip val="1"/>
        <c:tickMarkSkip val="1"/>
        <c:noMultiLvlLbl val="0"/>
      </c:catAx>
      <c:valAx>
        <c:axId val="477690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6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c:v>
                </c:pt>
                <c:pt idx="1">
                  <c:v>13.19</c:v>
                </c:pt>
                <c:pt idx="2">
                  <c:v>10.27</c:v>
                </c:pt>
                <c:pt idx="3">
                  <c:v>14.82</c:v>
                </c:pt>
                <c:pt idx="4">
                  <c:v>13</c:v>
                </c:pt>
              </c:numCache>
            </c:numRef>
          </c:val>
          <c:extLst xmlns:c16r2="http://schemas.microsoft.com/office/drawing/2015/06/chart">
            <c:ext xmlns:c16="http://schemas.microsoft.com/office/drawing/2014/chart" uri="{C3380CC4-5D6E-409C-BE32-E72D297353CC}">
              <c16:uniqueId val="{00000000-B881-4C03-B945-BEB12A153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11.35</c:v>
                </c:pt>
                <c:pt idx="1">
                  <c:v>11.5</c:v>
                </c:pt>
                <c:pt idx="2">
                  <c:v>11.72</c:v>
                </c:pt>
                <c:pt idx="3">
                  <c:v>9.17</c:v>
                </c:pt>
                <c:pt idx="4">
                  <c:v>10.85</c:v>
                </c:pt>
              </c:numCache>
            </c:numRef>
          </c:val>
          <c:extLst xmlns:c16r2="http://schemas.microsoft.com/office/drawing/2015/06/chart">
            <c:ext xmlns:c16="http://schemas.microsoft.com/office/drawing/2014/chart" uri="{C3380CC4-5D6E-409C-BE32-E72D297353CC}">
              <c16:uniqueId val="{00000001-B881-4C03-B945-BEB12A153373}"/>
            </c:ext>
          </c:extLst>
        </c:ser>
        <c:dLbls>
          <c:showLegendKey val="0"/>
          <c:showVal val="0"/>
          <c:showCatName val="0"/>
          <c:showSerName val="0"/>
          <c:showPercent val="0"/>
          <c:showBubbleSize val="0"/>
        </c:dLbls>
        <c:gapWidth val="250"/>
        <c:overlap val="100"/>
        <c:axId val="477695536"/>
        <c:axId val="47768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2.81</c:v>
                </c:pt>
                <c:pt idx="2">
                  <c:v>-2.82</c:v>
                </c:pt>
                <c:pt idx="3">
                  <c:v>2.02</c:v>
                </c:pt>
                <c:pt idx="4">
                  <c:v>1.47</c:v>
                </c:pt>
              </c:numCache>
            </c:numRef>
          </c:val>
          <c:smooth val="0"/>
          <c:extLst xmlns:c16r2="http://schemas.microsoft.com/office/drawing/2015/06/chart">
            <c:ext xmlns:c16="http://schemas.microsoft.com/office/drawing/2014/chart" uri="{C3380CC4-5D6E-409C-BE32-E72D297353CC}">
              <c16:uniqueId val="{00000002-B881-4C03-B945-BEB12A153373}"/>
            </c:ext>
          </c:extLst>
        </c:ser>
        <c:dLbls>
          <c:showLegendKey val="0"/>
          <c:showVal val="0"/>
          <c:showCatName val="0"/>
          <c:showSerName val="0"/>
          <c:showPercent val="0"/>
          <c:showBubbleSize val="0"/>
        </c:dLbls>
        <c:marker val="1"/>
        <c:smooth val="0"/>
        <c:axId val="477695536"/>
        <c:axId val="477686912"/>
      </c:lineChart>
      <c:catAx>
        <c:axId val="47769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686912"/>
        <c:crosses val="autoZero"/>
        <c:auto val="1"/>
        <c:lblAlgn val="ctr"/>
        <c:lblOffset val="100"/>
        <c:tickLblSkip val="1"/>
        <c:tickMarkSkip val="1"/>
        <c:noMultiLvlLbl val="0"/>
      </c:catAx>
      <c:valAx>
        <c:axId val="4776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0.23</c:v>
                </c:pt>
                <c:pt idx="4">
                  <c:v>#N/A</c:v>
                </c:pt>
                <c:pt idx="5">
                  <c:v>0.2</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0-81AF-4B48-A3AD-8ED91679E9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AF-4B48-A3AD-8ED91679E9C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0.25</c:v>
                </c:pt>
                <c:pt idx="2">
                  <c:v>#N/A</c:v>
                </c:pt>
                <c:pt idx="3">
                  <c:v>0.15</c:v>
                </c:pt>
                <c:pt idx="4">
                  <c:v>#N/A</c:v>
                </c:pt>
                <c:pt idx="5">
                  <c:v>0.05</c:v>
                </c:pt>
                <c:pt idx="6">
                  <c:v>#N/A</c:v>
                </c:pt>
                <c:pt idx="7">
                  <c:v>0.27</c:v>
                </c:pt>
                <c:pt idx="8">
                  <c:v>#N/A</c:v>
                </c:pt>
                <c:pt idx="9">
                  <c:v>0.17</c:v>
                </c:pt>
              </c:numCache>
            </c:numRef>
          </c:val>
          <c:extLst xmlns:c16r2="http://schemas.microsoft.com/office/drawing/2015/06/chart">
            <c:ext xmlns:c16="http://schemas.microsoft.com/office/drawing/2014/chart" uri="{C3380CC4-5D6E-409C-BE32-E72D297353CC}">
              <c16:uniqueId val="{00000002-81AF-4B48-A3AD-8ED91679E9C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2.88</c:v>
                </c:pt>
                <c:pt idx="2">
                  <c:v>#N/A</c:v>
                </c:pt>
                <c:pt idx="3">
                  <c:v>0.54</c:v>
                </c:pt>
                <c:pt idx="4">
                  <c:v>#N/A</c:v>
                </c:pt>
                <c:pt idx="5">
                  <c:v>0.16</c:v>
                </c:pt>
                <c:pt idx="6">
                  <c:v>#N/A</c:v>
                </c:pt>
                <c:pt idx="7">
                  <c:v>0.11</c:v>
                </c:pt>
                <c:pt idx="8">
                  <c:v>#N/A</c:v>
                </c:pt>
                <c:pt idx="9">
                  <c:v>0.35</c:v>
                </c:pt>
              </c:numCache>
            </c:numRef>
          </c:val>
          <c:extLst xmlns:c16r2="http://schemas.microsoft.com/office/drawing/2015/06/chart">
            <c:ext xmlns:c16="http://schemas.microsoft.com/office/drawing/2014/chart" uri="{C3380CC4-5D6E-409C-BE32-E72D297353CC}">
              <c16:uniqueId val="{00000003-81AF-4B48-A3AD-8ED91679E9C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0.74</c:v>
                </c:pt>
                <c:pt idx="2">
                  <c:v>#N/A</c:v>
                </c:pt>
                <c:pt idx="3">
                  <c:v>1.05</c:v>
                </c:pt>
                <c:pt idx="4">
                  <c:v>#N/A</c:v>
                </c:pt>
                <c:pt idx="5">
                  <c:v>1.22</c:v>
                </c:pt>
                <c:pt idx="6">
                  <c:v>#N/A</c:v>
                </c:pt>
                <c:pt idx="7">
                  <c:v>1.29</c:v>
                </c:pt>
                <c:pt idx="8">
                  <c:v>#N/A</c:v>
                </c:pt>
                <c:pt idx="9">
                  <c:v>1.42</c:v>
                </c:pt>
              </c:numCache>
            </c:numRef>
          </c:val>
          <c:extLst xmlns:c16r2="http://schemas.microsoft.com/office/drawing/2015/06/chart">
            <c:ext xmlns:c16="http://schemas.microsoft.com/office/drawing/2014/chart" uri="{C3380CC4-5D6E-409C-BE32-E72D297353CC}">
              <c16:uniqueId val="{00000004-81AF-4B48-A3AD-8ED91679E9C5}"/>
            </c:ext>
          </c:extLst>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#N/A</c:v>
                </c:pt>
                <c:pt idx="3">
                  <c:v>2.46</c:v>
                </c:pt>
                <c:pt idx="4">
                  <c:v>#N/A</c:v>
                </c:pt>
                <c:pt idx="5">
                  <c:v>1.06</c:v>
                </c:pt>
                <c:pt idx="6">
                  <c:v>#N/A</c:v>
                </c:pt>
                <c:pt idx="7">
                  <c:v>2.39</c:v>
                </c:pt>
                <c:pt idx="8">
                  <c:v>#N/A</c:v>
                </c:pt>
                <c:pt idx="9">
                  <c:v>1.53</c:v>
                </c:pt>
              </c:numCache>
            </c:numRef>
          </c:val>
          <c:extLst xmlns:c16r2="http://schemas.microsoft.com/office/drawing/2015/06/chart">
            <c:ext xmlns:c16="http://schemas.microsoft.com/office/drawing/2014/chart" uri="{C3380CC4-5D6E-409C-BE32-E72D297353CC}">
              <c16:uniqueId val="{00000005-81AF-4B48-A3AD-8ED91679E9C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3.25</c:v>
                </c:pt>
                <c:pt idx="2">
                  <c:v>#N/A</c:v>
                </c:pt>
                <c:pt idx="3">
                  <c:v>3.59</c:v>
                </c:pt>
                <c:pt idx="4">
                  <c:v>#N/A</c:v>
                </c:pt>
                <c:pt idx="5">
                  <c:v>3.85</c:v>
                </c:pt>
                <c:pt idx="6">
                  <c:v>#N/A</c:v>
                </c:pt>
                <c:pt idx="7">
                  <c:v>3.97</c:v>
                </c:pt>
                <c:pt idx="8">
                  <c:v>#N/A</c:v>
                </c:pt>
                <c:pt idx="9">
                  <c:v>3.37</c:v>
                </c:pt>
              </c:numCache>
            </c:numRef>
          </c:val>
          <c:extLst xmlns:c16r2="http://schemas.microsoft.com/office/drawing/2015/06/chart">
            <c:ext xmlns:c16="http://schemas.microsoft.com/office/drawing/2014/chart" uri="{C3380CC4-5D6E-409C-BE32-E72D297353CC}">
              <c16:uniqueId val="{00000006-81AF-4B48-A3AD-8ED91679E9C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8.07</c:v>
                </c:pt>
                <c:pt idx="2">
                  <c:v>#N/A</c:v>
                </c:pt>
                <c:pt idx="3">
                  <c:v>8.6</c:v>
                </c:pt>
                <c:pt idx="4">
                  <c:v>#N/A</c:v>
                </c:pt>
                <c:pt idx="5">
                  <c:v>8.7899999999999991</c:v>
                </c:pt>
                <c:pt idx="6">
                  <c:v>#N/A</c:v>
                </c:pt>
                <c:pt idx="7">
                  <c:v>9.86</c:v>
                </c:pt>
                <c:pt idx="8">
                  <c:v>#N/A</c:v>
                </c:pt>
                <c:pt idx="9">
                  <c:v>10.4</c:v>
                </c:pt>
              </c:numCache>
            </c:numRef>
          </c:val>
          <c:extLst xmlns:c16r2="http://schemas.microsoft.com/office/drawing/2015/06/chart">
            <c:ext xmlns:c16="http://schemas.microsoft.com/office/drawing/2014/chart" uri="{C3380CC4-5D6E-409C-BE32-E72D297353CC}">
              <c16:uniqueId val="{00000007-81AF-4B48-A3AD-8ED91679E9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10.39</c:v>
                </c:pt>
                <c:pt idx="2">
                  <c:v>#N/A</c:v>
                </c:pt>
                <c:pt idx="3">
                  <c:v>13.16</c:v>
                </c:pt>
                <c:pt idx="4">
                  <c:v>#N/A</c:v>
                </c:pt>
                <c:pt idx="5">
                  <c:v>10.15</c:v>
                </c:pt>
                <c:pt idx="6">
                  <c:v>#N/A</c:v>
                </c:pt>
                <c:pt idx="7">
                  <c:v>14.81</c:v>
                </c:pt>
                <c:pt idx="8">
                  <c:v>#N/A</c:v>
                </c:pt>
                <c:pt idx="9">
                  <c:v>13.03</c:v>
                </c:pt>
              </c:numCache>
            </c:numRef>
          </c:val>
          <c:extLst xmlns:c16r2="http://schemas.microsoft.com/office/drawing/2015/06/chart">
            <c:ext xmlns:c16="http://schemas.microsoft.com/office/drawing/2014/chart" uri="{C3380CC4-5D6E-409C-BE32-E72D297353CC}">
              <c16:uniqueId val="{00000008-81AF-4B48-A3AD-8ED91679E9C5}"/>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0.16</c:v>
                </c:pt>
                <c:pt idx="2">
                  <c:v>0.01</c:v>
                </c:pt>
                <c:pt idx="3">
                  <c:v>#N/A</c:v>
                </c:pt>
                <c:pt idx="4">
                  <c:v>#N/A</c:v>
                </c:pt>
                <c:pt idx="5">
                  <c:v>0</c:v>
                </c:pt>
                <c:pt idx="6">
                  <c:v>0.06</c:v>
                </c:pt>
                <c:pt idx="7">
                  <c:v>#N/A</c:v>
                </c:pt>
                <c:pt idx="8">
                  <c:v>0.1</c:v>
                </c:pt>
                <c:pt idx="9">
                  <c:v>#N/A</c:v>
                </c:pt>
              </c:numCache>
            </c:numRef>
          </c:val>
          <c:extLst xmlns:c16r2="http://schemas.microsoft.com/office/drawing/2015/06/chart">
            <c:ext xmlns:c16="http://schemas.microsoft.com/office/drawing/2014/chart" uri="{C3380CC4-5D6E-409C-BE32-E72D297353CC}">
              <c16:uniqueId val="{00000009-81AF-4B48-A3AD-8ED91679E9C5}"/>
            </c:ext>
          </c:extLst>
        </c:ser>
        <c:dLbls>
          <c:showLegendKey val="0"/>
          <c:showVal val="0"/>
          <c:showCatName val="0"/>
          <c:showSerName val="0"/>
          <c:showPercent val="0"/>
          <c:showBubbleSize val="0"/>
        </c:dLbls>
        <c:gapWidth val="150"/>
        <c:overlap val="100"/>
        <c:axId val="477690440"/>
        <c:axId val="477693576"/>
      </c:barChart>
      <c:catAx>
        <c:axId val="47769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693576"/>
        <c:crosses val="autoZero"/>
        <c:auto val="1"/>
        <c:lblAlgn val="ctr"/>
        <c:lblOffset val="100"/>
        <c:tickLblSkip val="1"/>
        <c:tickMarkSkip val="1"/>
        <c:noMultiLvlLbl val="0"/>
      </c:catAx>
      <c:valAx>
        <c:axId val="47769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3641</c:v>
                </c:pt>
                <c:pt idx="5">
                  <c:v>3512</c:v>
                </c:pt>
                <c:pt idx="8">
                  <c:v>3488</c:v>
                </c:pt>
                <c:pt idx="11">
                  <c:v>3500</c:v>
                </c:pt>
                <c:pt idx="14">
                  <c:v>3457</c:v>
                </c:pt>
              </c:numCache>
            </c:numRef>
          </c:val>
          <c:extLst xmlns:c16r2="http://schemas.microsoft.com/office/drawing/2015/06/chart">
            <c:ext xmlns:c16="http://schemas.microsoft.com/office/drawing/2014/chart" uri="{C3380CC4-5D6E-409C-BE32-E72D297353CC}">
              <c16:uniqueId val="{00000000-9DE5-490C-BAE3-CE298D5CC6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E5-490C-BAE3-CE298D5CC6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75</c:v>
                </c:pt>
                <c:pt idx="3">
                  <c:v>64</c:v>
                </c:pt>
                <c:pt idx="6">
                  <c:v>58</c:v>
                </c:pt>
                <c:pt idx="9">
                  <c:v>53</c:v>
                </c:pt>
                <c:pt idx="12">
                  <c:v>49</c:v>
                </c:pt>
              </c:numCache>
            </c:numRef>
          </c:val>
          <c:extLst xmlns:c16r2="http://schemas.microsoft.com/office/drawing/2015/06/chart">
            <c:ext xmlns:c16="http://schemas.microsoft.com/office/drawing/2014/chart" uri="{C3380CC4-5D6E-409C-BE32-E72D297353CC}">
              <c16:uniqueId val="{00000002-9DE5-490C-BAE3-CE298D5CC6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29</c:v>
                </c:pt>
                <c:pt idx="6">
                  <c:v>53</c:v>
                </c:pt>
                <c:pt idx="9">
                  <c:v>52</c:v>
                </c:pt>
                <c:pt idx="12">
                  <c:v>49</c:v>
                </c:pt>
              </c:numCache>
            </c:numRef>
          </c:val>
          <c:extLst xmlns:c16r2="http://schemas.microsoft.com/office/drawing/2015/06/chart">
            <c:ext xmlns:c16="http://schemas.microsoft.com/office/drawing/2014/chart" uri="{C3380CC4-5D6E-409C-BE32-E72D297353CC}">
              <c16:uniqueId val="{00000003-9DE5-490C-BAE3-CE298D5CC6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1116</c:v>
                </c:pt>
                <c:pt idx="3">
                  <c:v>1235</c:v>
                </c:pt>
                <c:pt idx="6">
                  <c:v>1104</c:v>
                </c:pt>
                <c:pt idx="9">
                  <c:v>1128</c:v>
                </c:pt>
                <c:pt idx="12">
                  <c:v>997</c:v>
                </c:pt>
              </c:numCache>
            </c:numRef>
          </c:val>
          <c:extLst xmlns:c16r2="http://schemas.microsoft.com/office/drawing/2015/06/chart">
            <c:ext xmlns:c16="http://schemas.microsoft.com/office/drawing/2014/chart" uri="{C3380CC4-5D6E-409C-BE32-E72D297353CC}">
              <c16:uniqueId val="{00000004-9DE5-490C-BAE3-CE298D5CC6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E5-490C-BAE3-CE298D5CC6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E5-490C-BAE3-CE298D5CC6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3744</c:v>
                </c:pt>
                <c:pt idx="3">
                  <c:v>3606</c:v>
                </c:pt>
                <c:pt idx="6">
                  <c:v>3554</c:v>
                </c:pt>
                <c:pt idx="9">
                  <c:v>3442</c:v>
                </c:pt>
                <c:pt idx="12">
                  <c:v>3440</c:v>
                </c:pt>
              </c:numCache>
            </c:numRef>
          </c:val>
          <c:extLst xmlns:c16r2="http://schemas.microsoft.com/office/drawing/2015/06/chart">
            <c:ext xmlns:c16="http://schemas.microsoft.com/office/drawing/2014/chart" uri="{C3380CC4-5D6E-409C-BE32-E72D297353CC}">
              <c16:uniqueId val="{00000007-9DE5-490C-BAE3-CE298D5CC6B0}"/>
            </c:ext>
          </c:extLst>
        </c:ser>
        <c:dLbls>
          <c:showLegendKey val="0"/>
          <c:showVal val="0"/>
          <c:showCatName val="0"/>
          <c:showSerName val="0"/>
          <c:showPercent val="0"/>
          <c:showBubbleSize val="0"/>
        </c:dLbls>
        <c:gapWidth val="100"/>
        <c:overlap val="100"/>
        <c:axId val="477695928"/>
        <c:axId val="477694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1319</c:v>
                </c:pt>
                <c:pt idx="2">
                  <c:v>#N/A</c:v>
                </c:pt>
                <c:pt idx="3">
                  <c:v>#N/A</c:v>
                </c:pt>
                <c:pt idx="4">
                  <c:v>1422</c:v>
                </c:pt>
                <c:pt idx="5">
                  <c:v>#N/A</c:v>
                </c:pt>
                <c:pt idx="6">
                  <c:v>#N/A</c:v>
                </c:pt>
                <c:pt idx="7">
                  <c:v>1281</c:v>
                </c:pt>
                <c:pt idx="8">
                  <c:v>#N/A</c:v>
                </c:pt>
                <c:pt idx="9">
                  <c:v>#N/A</c:v>
                </c:pt>
                <c:pt idx="10">
                  <c:v>1175</c:v>
                </c:pt>
                <c:pt idx="11">
                  <c:v>#N/A</c:v>
                </c:pt>
                <c:pt idx="12">
                  <c:v>#N/A</c:v>
                </c:pt>
                <c:pt idx="13">
                  <c:v>1078</c:v>
                </c:pt>
                <c:pt idx="14">
                  <c:v>#N/A</c:v>
                </c:pt>
              </c:numCache>
            </c:numRef>
          </c:val>
          <c:smooth val="0"/>
          <c:extLst xmlns:c16r2="http://schemas.microsoft.com/office/drawing/2015/06/chart">
            <c:ext xmlns:c16="http://schemas.microsoft.com/office/drawing/2014/chart" uri="{C3380CC4-5D6E-409C-BE32-E72D297353CC}">
              <c16:uniqueId val="{00000008-9DE5-490C-BAE3-CE298D5CC6B0}"/>
            </c:ext>
          </c:extLst>
        </c:ser>
        <c:dLbls>
          <c:showLegendKey val="0"/>
          <c:showVal val="0"/>
          <c:showCatName val="0"/>
          <c:showSerName val="0"/>
          <c:showPercent val="0"/>
          <c:showBubbleSize val="0"/>
        </c:dLbls>
        <c:marker val="1"/>
        <c:smooth val="0"/>
        <c:axId val="477695928"/>
        <c:axId val="477694360"/>
      </c:lineChart>
      <c:catAx>
        <c:axId val="47769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694360"/>
        <c:crosses val="autoZero"/>
        <c:auto val="1"/>
        <c:lblAlgn val="ctr"/>
        <c:lblOffset val="100"/>
        <c:tickLblSkip val="1"/>
        <c:tickMarkSkip val="1"/>
        <c:noMultiLvlLbl val="0"/>
      </c:catAx>
      <c:valAx>
        <c:axId val="47769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36166</c:v>
                </c:pt>
                <c:pt idx="5">
                  <c:v>35761</c:v>
                </c:pt>
                <c:pt idx="8">
                  <c:v>35663</c:v>
                </c:pt>
                <c:pt idx="11">
                  <c:v>35330</c:v>
                </c:pt>
                <c:pt idx="14">
                  <c:v>34796</c:v>
                </c:pt>
              </c:numCache>
            </c:numRef>
          </c:val>
          <c:extLst xmlns:c16r2="http://schemas.microsoft.com/office/drawing/2015/06/chart">
            <c:ext xmlns:c16="http://schemas.microsoft.com/office/drawing/2014/chart" uri="{C3380CC4-5D6E-409C-BE32-E72D297353CC}">
              <c16:uniqueId val="{00000000-A18F-43F9-A750-FE809185C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5228</c:v>
                </c:pt>
                <c:pt idx="5">
                  <c:v>4535</c:v>
                </c:pt>
                <c:pt idx="8">
                  <c:v>4471</c:v>
                </c:pt>
                <c:pt idx="11">
                  <c:v>4519</c:v>
                </c:pt>
                <c:pt idx="14">
                  <c:v>4446</c:v>
                </c:pt>
              </c:numCache>
            </c:numRef>
          </c:val>
          <c:extLst xmlns:c16r2="http://schemas.microsoft.com/office/drawing/2015/06/chart">
            <c:ext xmlns:c16="http://schemas.microsoft.com/office/drawing/2014/chart" uri="{C3380CC4-5D6E-409C-BE32-E72D297353CC}">
              <c16:uniqueId val="{00000001-A18F-43F9-A750-FE809185C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11293</c:v>
                </c:pt>
                <c:pt idx="5">
                  <c:v>10838</c:v>
                </c:pt>
                <c:pt idx="8">
                  <c:v>11167</c:v>
                </c:pt>
                <c:pt idx="11">
                  <c:v>10642</c:v>
                </c:pt>
                <c:pt idx="14">
                  <c:v>10674</c:v>
                </c:pt>
              </c:numCache>
            </c:numRef>
          </c:val>
          <c:extLst xmlns:c16r2="http://schemas.microsoft.com/office/drawing/2015/06/chart">
            <c:ext xmlns:c16="http://schemas.microsoft.com/office/drawing/2014/chart" uri="{C3380CC4-5D6E-409C-BE32-E72D297353CC}">
              <c16:uniqueId val="{00000002-A18F-43F9-A750-FE809185C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8F-43F9-A750-FE809185C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8F-43F9-A750-FE809185C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A18F-43F9-A750-FE809185C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7483</c:v>
                </c:pt>
                <c:pt idx="3">
                  <c:v>7343</c:v>
                </c:pt>
                <c:pt idx="6">
                  <c:v>7098</c:v>
                </c:pt>
                <c:pt idx="9">
                  <c:v>6863</c:v>
                </c:pt>
                <c:pt idx="12">
                  <c:v>6633</c:v>
                </c:pt>
              </c:numCache>
            </c:numRef>
          </c:val>
          <c:extLst xmlns:c16r2="http://schemas.microsoft.com/office/drawing/2015/06/chart">
            <c:ext xmlns:c16="http://schemas.microsoft.com/office/drawing/2014/chart" uri="{C3380CC4-5D6E-409C-BE32-E72D297353CC}">
              <c16:uniqueId val="{00000006-A18F-43F9-A750-FE809185C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323</c:v>
                </c:pt>
                <c:pt idx="3">
                  <c:v>353</c:v>
                </c:pt>
                <c:pt idx="6">
                  <c:v>426</c:v>
                </c:pt>
                <c:pt idx="9">
                  <c:v>372</c:v>
                </c:pt>
                <c:pt idx="12">
                  <c:v>311</c:v>
                </c:pt>
              </c:numCache>
            </c:numRef>
          </c:val>
          <c:extLst xmlns:c16r2="http://schemas.microsoft.com/office/drawing/2015/06/chart">
            <c:ext xmlns:c16="http://schemas.microsoft.com/office/drawing/2014/chart" uri="{C3380CC4-5D6E-409C-BE32-E72D297353CC}">
              <c16:uniqueId val="{00000007-A18F-43F9-A750-FE809185C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12907</c:v>
                </c:pt>
                <c:pt idx="3">
                  <c:v>8874</c:v>
                </c:pt>
                <c:pt idx="6">
                  <c:v>9020</c:v>
                </c:pt>
                <c:pt idx="9">
                  <c:v>9180</c:v>
                </c:pt>
                <c:pt idx="12">
                  <c:v>8013</c:v>
                </c:pt>
              </c:numCache>
            </c:numRef>
          </c:val>
          <c:extLst xmlns:c16r2="http://schemas.microsoft.com/office/drawing/2015/06/chart">
            <c:ext xmlns:c16="http://schemas.microsoft.com/office/drawing/2014/chart" uri="{C3380CC4-5D6E-409C-BE32-E72D297353CC}">
              <c16:uniqueId val="{00000008-A18F-43F9-A750-FE809185C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303</c:v>
                </c:pt>
                <c:pt idx="3">
                  <c:v>224</c:v>
                </c:pt>
                <c:pt idx="6">
                  <c:v>162</c:v>
                </c:pt>
                <c:pt idx="9">
                  <c:v>112</c:v>
                </c:pt>
                <c:pt idx="12">
                  <c:v>64</c:v>
                </c:pt>
              </c:numCache>
            </c:numRef>
          </c:val>
          <c:extLst xmlns:c16r2="http://schemas.microsoft.com/office/drawing/2015/06/chart">
            <c:ext xmlns:c16="http://schemas.microsoft.com/office/drawing/2014/chart" uri="{C3380CC4-5D6E-409C-BE32-E72D297353CC}">
              <c16:uniqueId val="{00000009-A18F-43F9-A750-FE809185C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33662</c:v>
                </c:pt>
                <c:pt idx="3">
                  <c:v>32141</c:v>
                </c:pt>
                <c:pt idx="6">
                  <c:v>31991</c:v>
                </c:pt>
                <c:pt idx="9">
                  <c:v>32836</c:v>
                </c:pt>
                <c:pt idx="12">
                  <c:v>32131</c:v>
                </c:pt>
              </c:numCache>
            </c:numRef>
          </c:val>
          <c:extLst xmlns:c16r2="http://schemas.microsoft.com/office/drawing/2015/06/chart">
            <c:ext xmlns:c16="http://schemas.microsoft.com/office/drawing/2014/chart" uri="{C3380CC4-5D6E-409C-BE32-E72D297353CC}">
              <c16:uniqueId val="{0000000A-A18F-43F9-A750-FE809185CED6}"/>
            </c:ext>
          </c:extLst>
        </c:ser>
        <c:dLbls>
          <c:showLegendKey val="0"/>
          <c:showVal val="0"/>
          <c:showCatName val="0"/>
          <c:showSerName val="0"/>
          <c:showPercent val="0"/>
          <c:showBubbleSize val="0"/>
        </c:dLbls>
        <c:gapWidth val="100"/>
        <c:overlap val="100"/>
        <c:axId val="477685736"/>
        <c:axId val="47769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18F-43F9-A750-FE809185CED6}"/>
            </c:ext>
          </c:extLst>
        </c:ser>
        <c:dLbls>
          <c:showLegendKey val="0"/>
          <c:showVal val="0"/>
          <c:showCatName val="0"/>
          <c:showSerName val="0"/>
          <c:showPercent val="0"/>
          <c:showBubbleSize val="0"/>
        </c:dLbls>
        <c:marker val="1"/>
        <c:smooth val="0"/>
        <c:axId val="477685736"/>
        <c:axId val="477690832"/>
      </c:lineChart>
      <c:catAx>
        <c:axId val="47768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690832"/>
        <c:crosses val="autoZero"/>
        <c:auto val="1"/>
        <c:lblAlgn val="ctr"/>
        <c:lblOffset val="100"/>
        <c:tickLblSkip val="1"/>
        <c:tickMarkSkip val="1"/>
        <c:noMultiLvlLbl val="0"/>
      </c:catAx>
      <c:valAx>
        <c:axId val="47769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8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2857</c:v>
                </c:pt>
                <c:pt idx="1">
                  <c:v>2232</c:v>
                </c:pt>
                <c:pt idx="2">
                  <c:v>2646</c:v>
                </c:pt>
              </c:numCache>
            </c:numRef>
          </c:val>
          <c:extLst xmlns:c16r2="http://schemas.microsoft.com/office/drawing/2015/06/chart">
            <c:ext xmlns:c16="http://schemas.microsoft.com/office/drawing/2014/chart" uri="{C3380CC4-5D6E-409C-BE32-E72D297353CC}">
              <c16:uniqueId val="{00000000-5686-458B-B9C4-A3F3C4EA16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894</c:v>
                </c:pt>
                <c:pt idx="1">
                  <c:v>882</c:v>
                </c:pt>
                <c:pt idx="2">
                  <c:v>501</c:v>
                </c:pt>
              </c:numCache>
            </c:numRef>
          </c:val>
          <c:extLst xmlns:c16r2="http://schemas.microsoft.com/office/drawing/2015/06/chart">
            <c:ext xmlns:c16="http://schemas.microsoft.com/office/drawing/2014/chart" uri="{C3380CC4-5D6E-409C-BE32-E72D297353CC}">
              <c16:uniqueId val="{00000001-5686-458B-B9C4-A3F3C4EA16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6616</c:v>
                </c:pt>
                <c:pt idx="1">
                  <c:v>6698</c:v>
                </c:pt>
                <c:pt idx="2">
                  <c:v>6949</c:v>
                </c:pt>
              </c:numCache>
            </c:numRef>
          </c:val>
          <c:extLst xmlns:c16r2="http://schemas.microsoft.com/office/drawing/2015/06/chart">
            <c:ext xmlns:c16="http://schemas.microsoft.com/office/drawing/2014/chart" uri="{C3380CC4-5D6E-409C-BE32-E72D297353CC}">
              <c16:uniqueId val="{00000002-5686-458B-B9C4-A3F3C4EA16C2}"/>
            </c:ext>
          </c:extLst>
        </c:ser>
        <c:dLbls>
          <c:showLegendKey val="0"/>
          <c:showVal val="0"/>
          <c:showCatName val="0"/>
          <c:showSerName val="0"/>
          <c:showPercent val="0"/>
          <c:showBubbleSize val="0"/>
        </c:dLbls>
        <c:gapWidth val="120"/>
        <c:overlap val="100"/>
        <c:axId val="477692400"/>
        <c:axId val="477694752"/>
      </c:barChart>
      <c:catAx>
        <c:axId val="47769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694752"/>
        <c:crosses val="autoZero"/>
        <c:auto val="1"/>
        <c:lblAlgn val="ctr"/>
        <c:lblOffset val="100"/>
        <c:tickLblSkip val="1"/>
        <c:tickMarkSkip val="1"/>
        <c:noMultiLvlLbl val="0"/>
      </c:catAx>
      <c:valAx>
        <c:axId val="47769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769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48-426D-866C-168AFF8DAFD2}"/>
                </c:ext>
                <c:ext xmlns:c15="http://schemas.microsoft.com/office/drawing/2012/chart" uri="{CE6537A1-D6FC-4f65-9D91-7224C49458BB}">
                  <c15:dlblFieldTable>
                    <c15:dlblFTEntry>
                      <c15:txfldGUID>{1CA95418-56B4-43AC-9463-54B830DF0931}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48-426D-866C-168AFF8DAFD2}"/>
                </c:ext>
                <c:ext xmlns:c15="http://schemas.microsoft.com/office/drawing/2012/chart" uri="{CE6537A1-D6FC-4f65-9D91-7224C49458BB}">
                  <c15:dlblFieldTable>
                    <c15:dlblFTEntry>
                      <c15:txfldGUID>{4FBEE717-0C08-4F27-A62D-84ACAF5B7ECD}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48-426D-866C-168AFF8DAFD2}"/>
                </c:ext>
                <c:ext xmlns:c15="http://schemas.microsoft.com/office/drawing/2012/chart" uri="{CE6537A1-D6FC-4f65-9D91-7224C49458BB}">
                  <c15:dlblFieldTable>
                    <c15:dlblFTEntry>
                      <c15:txfldGUID>{B94D1087-AAD3-4416-97A8-BA798D33D98B}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48-426D-866C-168AFF8DAFD2}"/>
                </c:ext>
                <c:ext xmlns:c15="http://schemas.microsoft.com/office/drawing/2012/chart" uri="{CE6537A1-D6FC-4f65-9D91-7224C49458BB}">
                  <c15:dlblFieldTable>
                    <c15:dlblFTEntry>
                      <c15:txfldGUID>{D1782E14-57A1-4F18-9A59-0AD8CF53F4F1}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48-426D-866C-168AFF8DAFD2}"/>
                </c:ext>
                <c:ext xmlns:c15="http://schemas.microsoft.com/office/drawing/2012/chart" uri="{CE6537A1-D6FC-4f65-9D91-7224C49458BB}">
                  <c15:dlblFieldTable>
                    <c15:dlblFTEntry>
                      <c15:txfldGUID>{C134F951-D3AD-4E8F-86E6-4ED93629A8E5}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48-426D-866C-168AFF8DAFD2}"/>
                </c:ext>
                <c:ext xmlns:c15="http://schemas.microsoft.com/office/drawing/2012/chart" uri="{CE6537A1-D6FC-4f65-9D91-7224C49458BB}">
                  <c15:dlblFieldTable>
                    <c15:dlblFTEntry>
                      <c15:txfldGUID>{5150BB10-8196-458C-B0A1-272B21D19805}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48-426D-866C-168AFF8DAFD2}"/>
                </c:ext>
                <c:ext xmlns:c15="http://schemas.microsoft.com/office/drawing/2012/chart" uri="{CE6537A1-D6FC-4f65-9D91-7224C49458BB}">
                  <c15:dlblFieldTable>
                    <c15:dlblFTEntry>
                      <c15:txfldGUID>{F0B9675B-635A-4C24-A119-5B62E9C52BB1}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48-426D-866C-168AFF8DAFD2}"/>
                </c:ext>
                <c:ext xmlns:c15="http://schemas.microsoft.com/office/drawing/2012/chart" uri="{CE6537A1-D6FC-4f65-9D91-7224C49458BB}">
                  <c15:dlblFieldTable>
                    <c15:dlblFTEntry>
                      <c15:txfldGUID>{BE22365E-9F88-473C-9165-EBAC3C4549E1}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48-426D-866C-168AFF8DAFD2}"/>
                </c:ext>
                <c:ext xmlns:c15="http://schemas.microsoft.com/office/drawing/2012/chart" uri="{CE6537A1-D6FC-4f65-9D91-7224C49458BB}">
                  <c15:dlblFieldTable>
                    <c15:dlblFTEntry>
                      <c15:txfldGUID>{72468FC1-E7E9-4096-8439-843749C5E963}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60.9</c:v>
                </c:pt>
                <c:pt idx="24">
                  <c:v>62.2</c:v>
                </c:pt>
                <c:pt idx="32">
                  <c:v>63.7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848-426D-866C-168AFF8DAF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48-426D-866C-168AFF8DAFD2}"/>
                </c:ext>
                <c:ext xmlns:c15="http://schemas.microsoft.com/office/drawing/2012/chart" uri="{CE6537A1-D6FC-4f65-9D91-7224C49458BB}">
                  <c15:dlblFieldTable>
                    <c15:dlblFTEntry>
                      <c15:txfldGUID>{986C15BE-7964-4E69-B101-23D392F5AC5D}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48-426D-866C-168AFF8DAFD2}"/>
                </c:ext>
                <c:ext xmlns:c15="http://schemas.microsoft.com/office/drawing/2012/chart" uri="{CE6537A1-D6FC-4f65-9D91-7224C49458BB}">
                  <c15:dlblFieldTable>
                    <c15:dlblFTEntry>
                      <c15:txfldGUID>{D92A5E91-4959-426F-AD8C-6894B215EB72}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48-426D-866C-168AFF8DAFD2}"/>
                </c:ext>
                <c:ext xmlns:c15="http://schemas.microsoft.com/office/drawing/2012/chart" uri="{CE6537A1-D6FC-4f65-9D91-7224C49458BB}">
                  <c15:dlblFieldTable>
                    <c15:dlblFTEntry>
                      <c15:txfldGUID>{1CDE7358-6272-4319-8FFB-89E79E33B22B}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48-426D-866C-168AFF8DAFD2}"/>
                </c:ext>
                <c:ext xmlns:c15="http://schemas.microsoft.com/office/drawing/2012/chart" uri="{CE6537A1-D6FC-4f65-9D91-7224C49458BB}">
                  <c15:dlblFieldTable>
                    <c15:dlblFTEntry>
                      <c15:txfldGUID>{FACF7100-1802-4624-A671-85C3F7360DBB}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48-426D-866C-168AFF8DAFD2}"/>
                </c:ext>
                <c:ext xmlns:c15="http://schemas.microsoft.com/office/drawing/2012/chart" uri="{CE6537A1-D6FC-4f65-9D91-7224C49458BB}">
                  <c15:dlblFieldTable>
                    <c15:dlblFTEntry>
                      <c15:txfldGUID>{DE28C4F7-7AAA-4066-B95D-609057B2ABF2}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48-426D-866C-168AFF8DAFD2}"/>
                </c:ext>
                <c:ext xmlns:c15="http://schemas.microsoft.com/office/drawing/2012/chart" uri="{CE6537A1-D6FC-4f65-9D91-7224C49458BB}">
                  <c15:layout/>
                  <c15:dlblFieldTable>
                    <c15:dlblFTEntry>
                      <c15:txfldGUID>{0BEA9A8D-AE28-49D6-BB85-127BE7F51F4C}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48-426D-866C-168AFF8DAFD2}"/>
                </c:ext>
                <c:ext xmlns:c15="http://schemas.microsoft.com/office/drawing/2012/chart" uri="{CE6537A1-D6FC-4f65-9D91-7224C49458BB}">
                  <c15:layout/>
                  <c15:dlblFieldTable>
                    <c15:dlblFTEntry>
                      <c15:txfldGUID>{65240600-6A73-4126-A35C-0AA50BCAE33B}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48-426D-866C-168AFF8DAFD2}"/>
                </c:ext>
                <c:ext xmlns:c15="http://schemas.microsoft.com/office/drawing/2012/chart" uri="{CE6537A1-D6FC-4f65-9D91-7224C49458BB}">
                  <c15:layout/>
                  <c15:dlblFieldTable>
                    <c15:dlblFTEntry>
                      <c15:txfldGUID>{ED2698B0-A313-4F77-88CF-66D53F37CF1A}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48-426D-866C-168AFF8DAFD2}"/>
                </c:ext>
                <c:ext xmlns:c15="http://schemas.microsoft.com/office/drawing/2012/chart" uri="{CE6537A1-D6FC-4f65-9D91-7224C49458BB}">
                  <c15:layout/>
                  <c15:dlblFieldTable>
                    <c15:dlblFTEntry>
                      <c15:txfldGUID>{5043448E-4102-4B2F-9732-ACD1FF5FEA9A}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E848-426D-866C-168AFF8DAFD2}"/>
            </c:ext>
          </c:extLst>
        </c:ser>
        <c:dLbls>
          <c:showLegendKey val="0"/>
          <c:showVal val="1"/>
          <c:showCatName val="0"/>
          <c:showSerName val="0"/>
          <c:showPercent val="0"/>
          <c:showBubbleSize val="0"/>
        </c:dLbls>
        <c:axId val="477942288"/>
        <c:axId val="477945032"/>
      </c:scatterChart>
      <c:valAx>
        <c:axId val="477942288"/>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45032"/>
        <c:crosses val="autoZero"/>
        <c:crossBetween val="midCat"/>
      </c:valAx>
      <c:valAx>
        <c:axId val="477945032"/>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94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F9-4D43-B274-833A5E024941}"/>
                </c:ext>
                <c:ext xmlns:c15="http://schemas.microsoft.com/office/drawing/2012/chart" uri="{CE6537A1-D6FC-4f65-9D91-7224C49458BB}">
                  <c15:layout/>
                  <c15:dlblFieldTable>
                    <c15:dlblFTEntry>
                      <c15:txfldGUID>{F38FE032-98F8-4DF5-BF57-AA5789627300}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F9-4D43-B274-833A5E024941}"/>
                </c:ext>
                <c:ext xmlns:c15="http://schemas.microsoft.com/office/drawing/2012/chart" uri="{CE6537A1-D6FC-4f65-9D91-7224C49458BB}">
                  <c15:dlblFieldTable>
                    <c15:dlblFTEntry>
                      <c15:txfldGUID>{E0148A79-3481-4B55-8397-4B04E0B464DE}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F9-4D43-B274-833A5E024941}"/>
                </c:ext>
                <c:ext xmlns:c15="http://schemas.microsoft.com/office/drawing/2012/chart" uri="{CE6537A1-D6FC-4f65-9D91-7224C49458BB}">
                  <c15:dlblFieldTable>
                    <c15:dlblFTEntry>
                      <c15:txfldGUID>{9B705B45-8447-45CF-8CF5-D243A78372EB}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F9-4D43-B274-833A5E024941}"/>
                </c:ext>
                <c:ext xmlns:c15="http://schemas.microsoft.com/office/drawing/2012/chart" uri="{CE6537A1-D6FC-4f65-9D91-7224C49458BB}">
                  <c15:dlblFieldTable>
                    <c15:dlblFTEntry>
                      <c15:txfldGUID>{F661EEF6-3682-49B0-B26D-942EF63E1502}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F9-4D43-B274-833A5E024941}"/>
                </c:ext>
                <c:ext xmlns:c15="http://schemas.microsoft.com/office/drawing/2012/chart" uri="{CE6537A1-D6FC-4f65-9D91-7224C49458BB}">
                  <c15:dlblFieldTable>
                    <c15:dlblFTEntry>
                      <c15:txfldGUID>{4E3B68C2-5DFB-449E-9A7B-3CA0F8CE7100}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F9-4D43-B274-833A5E024941}"/>
                </c:ext>
                <c:ext xmlns:c15="http://schemas.microsoft.com/office/drawing/2012/chart" uri="{CE6537A1-D6FC-4f65-9D91-7224C49458BB}">
                  <c15:dlblFieldTable>
                    <c15:dlblFTEntry>
                      <c15:txfldGUID>{4B29BE53-6BEE-4493-94F3-7C1196BF531F}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F9-4D43-B274-833A5E024941}"/>
                </c:ext>
                <c:ext xmlns:c15="http://schemas.microsoft.com/office/drawing/2012/chart" uri="{CE6537A1-D6FC-4f65-9D91-7224C49458BB}">
                  <c15:dlblFieldTable>
                    <c15:dlblFTEntry>
                      <c15:txfldGUID>{6283B432-B087-4DC6-B09B-AF19BDC15519}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F9-4D43-B274-833A5E024941}"/>
                </c:ext>
                <c:ext xmlns:c15="http://schemas.microsoft.com/office/drawing/2012/chart" uri="{CE6537A1-D6FC-4f65-9D91-7224C49458BB}">
                  <c15:dlblFieldTable>
                    <c15:dlblFTEntry>
                      <c15:txfldGUID>{69AB6F2A-AA48-4521-9BB8-052C9DEFB8AE}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F9-4D43-B274-833A5E024941}"/>
                </c:ext>
                <c:ext xmlns:c15="http://schemas.microsoft.com/office/drawing/2012/chart" uri="{CE6537A1-D6FC-4f65-9D91-7224C49458BB}">
                  <c15:dlblFieldTable>
                    <c15:dlblFTEntry>
                      <c15:txfldGUID>{3AC85E0E-D078-4428-BD78-6A0750A8D50A}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6.2</c:v>
                </c:pt>
                <c:pt idx="24">
                  <c:v>6</c:v>
                </c:pt>
                <c:pt idx="32">
                  <c:v>5.5</c:v>
                </c:pt>
              </c:numCache>
            </c:numRef>
          </c:xVal>
          <c:yVal>
            <c:numRef>
              <c:f>公会計指標分析・財政指標組合せ分析表!$BP$73:$DC$73</c:f>
              <c:numCache>
                <c:formatCode>#,##0.0;"▲ "#,##0.0</c:formatCode>
                <c:ptCount val="40"/>
                <c:pt idx="0">
                  <c:v>9.1999999999999993</c:v>
                </c:pt>
              </c:numCache>
            </c:numRef>
          </c:yVal>
          <c:smooth val="0"/>
          <c:extLst xmlns:c16r2="http://schemas.microsoft.com/office/drawing/2015/06/chart">
            <c:ext xmlns:c16="http://schemas.microsoft.com/office/drawing/2014/chart" uri="{C3380CC4-5D6E-409C-BE32-E72D297353CC}">
              <c16:uniqueId val="{00000009-00F9-4D43-B274-833A5E0249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F9-4D43-B274-833A5E024941}"/>
                </c:ext>
                <c:ext xmlns:c15="http://schemas.microsoft.com/office/drawing/2012/chart" uri="{CE6537A1-D6FC-4f65-9D91-7224C49458BB}">
                  <c15:layout/>
                  <c15:dlblFieldTable>
                    <c15:dlblFTEntry>
                      <c15:txfldGUID>{9C01DCBE-83E4-45B9-A952-596DBD6DE905}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F9-4D43-B274-833A5E024941}"/>
                </c:ext>
                <c:ext xmlns:c15="http://schemas.microsoft.com/office/drawing/2012/chart" uri="{CE6537A1-D6FC-4f65-9D91-7224C49458BB}">
                  <c15:dlblFieldTable>
                    <c15:dlblFTEntry>
                      <c15:txfldGUID>{CE37A45A-217C-4FA8-9446-27487337F1CD}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F9-4D43-B274-833A5E024941}"/>
                </c:ext>
                <c:ext xmlns:c15="http://schemas.microsoft.com/office/drawing/2012/chart" uri="{CE6537A1-D6FC-4f65-9D91-7224C49458BB}">
                  <c15:dlblFieldTable>
                    <c15:dlblFTEntry>
                      <c15:txfldGUID>{1DD608AD-B7E9-4971-82D5-C7BDC4F15A3D}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F9-4D43-B274-833A5E024941}"/>
                </c:ext>
                <c:ext xmlns:c15="http://schemas.microsoft.com/office/drawing/2012/chart" uri="{CE6537A1-D6FC-4f65-9D91-7224C49458BB}">
                  <c15:dlblFieldTable>
                    <c15:dlblFTEntry>
                      <c15:txfldGUID>{9BFF371B-7E13-4734-BEE1-29854FB3B0A9}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F9-4D43-B274-833A5E024941}"/>
                </c:ext>
                <c:ext xmlns:c15="http://schemas.microsoft.com/office/drawing/2012/chart" uri="{CE6537A1-D6FC-4f65-9D91-7224C49458BB}">
                  <c15:dlblFieldTable>
                    <c15:dlblFTEntry>
                      <c15:txfldGUID>{8A58FD5D-FC58-45C1-BFF7-BB5EA9775432}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F9-4D43-B274-833A5E024941}"/>
                </c:ext>
                <c:ext xmlns:c15="http://schemas.microsoft.com/office/drawing/2012/chart" uri="{CE6537A1-D6FC-4f65-9D91-7224C49458BB}">
                  <c15:layout/>
                  <c15:dlblFieldTable>
                    <c15:dlblFTEntry>
                      <c15:txfldGUID>{09C5DE97-C57F-45C2-9DDE-7BDEE46819CF}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F9-4D43-B274-833A5E024941}"/>
                </c:ext>
                <c:ext xmlns:c15="http://schemas.microsoft.com/office/drawing/2012/chart" uri="{CE6537A1-D6FC-4f65-9D91-7224C49458BB}">
                  <c15:layout/>
                  <c15:dlblFieldTable>
                    <c15:dlblFTEntry>
                      <c15:txfldGUID>{B19B9993-7100-4646-9833-A2D96B877203}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F9-4D43-B274-833A5E024941}"/>
                </c:ext>
                <c:ext xmlns:c15="http://schemas.microsoft.com/office/drawing/2012/chart" uri="{CE6537A1-D6FC-4f65-9D91-7224C49458BB}">
                  <c15:layout/>
                  <c15:dlblFieldTable>
                    <c15:dlblFTEntry>
                      <c15:txfldGUID>{74C74561-3CF2-4633-84B6-4F35D8EA9BF4}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F9-4D43-B274-833A5E024941}"/>
                </c:ext>
                <c:ext xmlns:c15="http://schemas.microsoft.com/office/drawing/2012/chart" uri="{CE6537A1-D6FC-4f65-9D91-7224C49458BB}">
                  <c15:layout/>
                  <c15:dlblFieldTable>
                    <c15:dlblFTEntry>
                      <c15:txfldGUID>{BDF1543C-DA71-48C0-99A2-FDA3238AC9A7}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00F9-4D43-B274-833A5E024941}"/>
            </c:ext>
          </c:extLst>
        </c:ser>
        <c:dLbls>
          <c:showLegendKey val="0"/>
          <c:showVal val="1"/>
          <c:showCatName val="0"/>
          <c:showSerName val="0"/>
          <c:showPercent val="0"/>
          <c:showBubbleSize val="0"/>
        </c:dLbls>
        <c:axId val="477948560"/>
        <c:axId val="477943856"/>
      </c:scatterChart>
      <c:valAx>
        <c:axId val="477948560"/>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43856"/>
        <c:crosses val="autoZero"/>
        <c:crossBetween val="midCat"/>
      </c:valAx>
      <c:valAx>
        <c:axId val="477943856"/>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948560"/>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最も大きな割合を占める元利償還金は、平成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年度の元金償還開始額の増額に比べ平成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年度の償還終了による減額が上回ったため、</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百万円減とな</a:t>
          </a:r>
          <a:r>
            <a:rPr lang="ja-JP" altLang="en-US" sz="1100" b="0" i="0" baseline="0">
              <a:solidFill>
                <a:schemeClr val="dk1"/>
              </a:solidFill>
              <a:effectLst/>
              <a:latin typeface="+mn-lt"/>
              <a:ea typeface="+mn-ea"/>
              <a:cs typeface="+mn-cs"/>
            </a:rPr>
            <a:t>り、毎年度減少している。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交付税に算入（措置）された公債費の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などにより、算入公債費等は</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今後も引き続き、高金利の市債を繰上返済するなどの公債費負担軽減策を実施していく。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満期一括償還地方債の発行がないため該当なし。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一般会計等に係る地方債の現在高は、元金償還額が新規発行額を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回ったため、</a:t>
          </a:r>
          <a:r>
            <a:rPr kumimoji="1" lang="en-US" altLang="ja-JP" sz="1100">
              <a:solidFill>
                <a:schemeClr val="dk1"/>
              </a:solidFill>
              <a:effectLst/>
              <a:latin typeface="+mn-lt"/>
              <a:ea typeface="+mn-ea"/>
              <a:cs typeface="+mn-cs"/>
            </a:rPr>
            <a:t>705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充当可能基金は、</a:t>
          </a:r>
          <a:r>
            <a:rPr kumimoji="1" lang="ja-JP" altLang="en-US" sz="1100">
              <a:solidFill>
                <a:schemeClr val="dk1"/>
              </a:solidFill>
              <a:effectLst/>
              <a:latin typeface="+mn-lt"/>
              <a:ea typeface="+mn-ea"/>
              <a:cs typeface="+mn-cs"/>
            </a:rPr>
            <a:t>土地開発基金や</a:t>
          </a:r>
          <a:r>
            <a:rPr kumimoji="1" lang="ja-JP" altLang="ja-JP" sz="1100">
              <a:solidFill>
                <a:schemeClr val="dk1"/>
              </a:solidFill>
              <a:effectLst/>
              <a:latin typeface="+mn-lt"/>
              <a:ea typeface="+mn-ea"/>
              <a:cs typeface="+mn-cs"/>
            </a:rPr>
            <a:t>公共施設等再整備基金の減</a:t>
          </a:r>
          <a:r>
            <a:rPr kumimoji="1" lang="ja-JP" altLang="en-US" sz="1100">
              <a:solidFill>
                <a:schemeClr val="dk1"/>
              </a:solidFill>
              <a:effectLst/>
              <a:latin typeface="+mn-lt"/>
              <a:ea typeface="+mn-ea"/>
              <a:cs typeface="+mn-cs"/>
            </a:rPr>
            <a:t>があったが、</a:t>
          </a:r>
          <a:r>
            <a:rPr kumimoji="1" lang="ja-JP" altLang="ja-JP" sz="1100">
              <a:solidFill>
                <a:schemeClr val="dk1"/>
              </a:solidFill>
              <a:effectLst/>
              <a:latin typeface="+mn-lt"/>
              <a:ea typeface="+mn-ea"/>
              <a:cs typeface="+mn-cs"/>
            </a:rPr>
            <a:t>医療体制確保基金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10,674</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基準財政需要額参入見込額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地域振興費（人口）や公債費に係る</a:t>
          </a:r>
          <a:r>
            <a:rPr kumimoji="1" lang="ja-JP" altLang="ja-JP" sz="1100">
              <a:solidFill>
                <a:schemeClr val="dk1"/>
              </a:solidFill>
              <a:effectLst/>
              <a:latin typeface="+mn-lt"/>
              <a:ea typeface="+mn-ea"/>
              <a:cs typeface="+mn-cs"/>
            </a:rPr>
            <a:t>充当見込額の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mn-lt"/>
              <a:ea typeface="+mn-ea"/>
              <a:cs typeface="+mn-cs"/>
            </a:rPr>
            <a:t>公共施設等再整備基金において、公共施設等の工事や修繕等の再整備に要する経費として、</a:t>
          </a:r>
          <a:r>
            <a:rPr kumimoji="1" lang="en-US" altLang="ja-JP" sz="1200" baseline="0">
              <a:solidFill>
                <a:sysClr val="windowText" lastClr="000000"/>
              </a:solidFill>
              <a:effectLst/>
              <a:latin typeface="+mn-lt"/>
              <a:ea typeface="+mn-ea"/>
              <a:cs typeface="+mn-cs"/>
            </a:rPr>
            <a:t>382</a:t>
          </a:r>
          <a:r>
            <a:rPr kumimoji="1" lang="ja-JP" altLang="ja-JP" sz="1200" baseline="0">
              <a:solidFill>
                <a:sysClr val="windowText" lastClr="000000"/>
              </a:solidFill>
              <a:effectLst/>
              <a:latin typeface="+mn-lt"/>
              <a:ea typeface="+mn-ea"/>
              <a:cs typeface="+mn-cs"/>
            </a:rPr>
            <a:t>百万円取り崩す一方で、財政調整基金において、平成</a:t>
          </a:r>
          <a:r>
            <a:rPr kumimoji="1" lang="en-US" altLang="ja-JP" sz="1200" baseline="0">
              <a:solidFill>
                <a:sysClr val="windowText" lastClr="000000"/>
              </a:solidFill>
              <a:effectLst/>
              <a:latin typeface="+mn-lt"/>
              <a:ea typeface="+mn-ea"/>
              <a:cs typeface="+mn-cs"/>
            </a:rPr>
            <a:t>29</a:t>
          </a:r>
          <a:r>
            <a:rPr kumimoji="1" lang="ja-JP" altLang="ja-JP" sz="1200" baseline="0">
              <a:solidFill>
                <a:sysClr val="windowText" lastClr="000000"/>
              </a:solidFill>
              <a:effectLst/>
              <a:latin typeface="+mn-lt"/>
              <a:ea typeface="+mn-ea"/>
              <a:cs typeface="+mn-cs"/>
            </a:rPr>
            <a:t>年度取り崩した額相当分</a:t>
          </a:r>
          <a:r>
            <a:rPr kumimoji="1" lang="en-US" altLang="ja-JP" sz="1200" baseline="0">
              <a:solidFill>
                <a:sysClr val="windowText" lastClr="000000"/>
              </a:solidFill>
              <a:effectLst/>
              <a:latin typeface="+mn-lt"/>
              <a:ea typeface="+mn-ea"/>
              <a:cs typeface="+mn-cs"/>
            </a:rPr>
            <a:t>600</a:t>
          </a:r>
          <a:r>
            <a:rPr kumimoji="1" lang="ja-JP" altLang="ja-JP" sz="1200" baseline="0">
              <a:solidFill>
                <a:sysClr val="windowText" lastClr="000000"/>
              </a:solidFill>
              <a:effectLst/>
              <a:latin typeface="+mn-lt"/>
              <a:ea typeface="+mn-ea"/>
              <a:cs typeface="+mn-cs"/>
            </a:rPr>
            <a:t>百万円を積み戻したこと、医療体制確保基金において、</a:t>
          </a:r>
          <a:r>
            <a:rPr kumimoji="1" lang="en-US" altLang="ja-JP"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仮称</a:t>
          </a:r>
          <a:r>
            <a:rPr kumimoji="1" lang="en-US" altLang="ja-JP"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埼玉県済生会加須病院開設への財政支援として</a:t>
          </a:r>
          <a:r>
            <a:rPr kumimoji="1" lang="en-US" altLang="ja-JP" sz="1200" baseline="0">
              <a:solidFill>
                <a:sysClr val="windowText" lastClr="000000"/>
              </a:solidFill>
              <a:effectLst/>
              <a:latin typeface="+mn-lt"/>
              <a:ea typeface="+mn-ea"/>
              <a:cs typeface="+mn-cs"/>
            </a:rPr>
            <a:t>762</a:t>
          </a:r>
          <a:r>
            <a:rPr kumimoji="1" lang="ja-JP" altLang="ja-JP" sz="1200" baseline="0">
              <a:solidFill>
                <a:sysClr val="windowText" lastClr="000000"/>
              </a:solidFill>
              <a:effectLst/>
              <a:latin typeface="+mn-lt"/>
              <a:ea typeface="+mn-ea"/>
              <a:cs typeface="+mn-cs"/>
            </a:rPr>
            <a:t>百万円積み立てたこと等により、</a:t>
          </a:r>
          <a:r>
            <a:rPr kumimoji="1" lang="en-US" altLang="ja-JP" sz="1200" baseline="0">
              <a:solidFill>
                <a:sysClr val="windowText" lastClr="000000"/>
              </a:solidFill>
              <a:effectLst/>
              <a:latin typeface="+mn-lt"/>
              <a:ea typeface="+mn-ea"/>
              <a:cs typeface="+mn-cs"/>
            </a:rPr>
            <a:t>285</a:t>
          </a:r>
          <a:r>
            <a:rPr kumimoji="1" lang="ja-JP" altLang="ja-JP" sz="1200" baseline="0">
              <a:solidFill>
                <a:sysClr val="windowText" lastClr="000000"/>
              </a:solidFill>
              <a:effectLst/>
              <a:latin typeface="+mn-lt"/>
              <a:ea typeface="+mn-ea"/>
              <a:cs typeface="+mn-cs"/>
            </a:rPr>
            <a:t>百万円の増となった。</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公共施設等再整備基金や医療体制確保基金の取り崩しにより減少予定だが、引き続き、各基金の使途を明確化し、適切に積み立てや取り崩しを行い管理する。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医療体制確保基金：医療体制の確保に要する経費の財源に充てるため。</a:t>
          </a:r>
          <a:endParaRPr lang="ja-JP" altLang="ja-JP" sz="1100">
            <a:effectLst/>
          </a:endParaRPr>
        </a:p>
        <a:p>
          <a:r>
            <a:rPr kumimoji="1" lang="ja-JP" altLang="ja-JP" sz="1100">
              <a:solidFill>
                <a:schemeClr val="dk1"/>
              </a:solidFill>
              <a:effectLst/>
              <a:latin typeface="+mn-lt"/>
              <a:ea typeface="+mn-ea"/>
              <a:cs typeface="+mn-cs"/>
            </a:rPr>
            <a:t>　公共施設等再整備基金：公共施設等の再整備に要する経費に充てるため。</a:t>
          </a:r>
          <a:endParaRPr lang="ja-JP" altLang="ja-JP" sz="1100">
            <a:effectLst/>
          </a:endParaRPr>
        </a:p>
        <a:p>
          <a:r>
            <a:rPr kumimoji="1" lang="ja-JP" altLang="ja-JP" sz="1100">
              <a:solidFill>
                <a:schemeClr val="dk1"/>
              </a:solidFill>
              <a:effectLst/>
              <a:latin typeface="+mn-lt"/>
              <a:ea typeface="+mn-ea"/>
              <a:cs typeface="+mn-cs"/>
            </a:rPr>
            <a:t>　地域福祉基金：在宅福祉の推進等、地域における保健福祉活動の振興を図るため。</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医療体制確保基金：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仮称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埼玉県済生会加須病院開設への財政支援として</a:t>
          </a:r>
          <a:r>
            <a:rPr kumimoji="1" lang="en-US" altLang="ja-JP" sz="1200">
              <a:solidFill>
                <a:schemeClr val="dk1"/>
              </a:solidFill>
              <a:effectLst/>
              <a:latin typeface="+mn-lt"/>
              <a:ea typeface="+mn-ea"/>
              <a:cs typeface="+mn-cs"/>
            </a:rPr>
            <a:t>762</a:t>
          </a:r>
          <a:r>
            <a:rPr kumimoji="1" lang="ja-JP" altLang="ja-JP" sz="1200">
              <a:solidFill>
                <a:schemeClr val="dk1"/>
              </a:solidFill>
              <a:effectLst/>
              <a:latin typeface="+mn-lt"/>
              <a:ea typeface="+mn-ea"/>
              <a:cs typeface="+mn-cs"/>
            </a:rPr>
            <a:t>百万円積み立てたことによる増。</a:t>
          </a:r>
          <a:endParaRPr lang="ja-JP" altLang="ja-JP" sz="1200">
            <a:effectLst/>
          </a:endParaRPr>
        </a:p>
        <a:p>
          <a:r>
            <a:rPr kumimoji="1" lang="ja-JP" altLang="ja-JP" sz="1200">
              <a:solidFill>
                <a:schemeClr val="dk1"/>
              </a:solidFill>
              <a:effectLst/>
              <a:latin typeface="+mn-lt"/>
              <a:ea typeface="+mn-ea"/>
              <a:cs typeface="+mn-cs"/>
            </a:rPr>
            <a:t>　公共施設等再整備基金：</a:t>
          </a:r>
          <a:r>
            <a:rPr kumimoji="1" lang="ja-JP" altLang="ja-JP" sz="1200" baseline="0">
              <a:solidFill>
                <a:schemeClr val="dk1"/>
              </a:solidFill>
              <a:effectLst/>
              <a:latin typeface="+mn-lt"/>
              <a:ea typeface="+mn-ea"/>
              <a:cs typeface="+mn-cs"/>
            </a:rPr>
            <a:t>公共施設等の工事や修繕の再整備に要する経費として</a:t>
          </a:r>
          <a:r>
            <a:rPr kumimoji="1" lang="en-US" altLang="ja-JP" sz="1200" baseline="0">
              <a:solidFill>
                <a:schemeClr val="dk1"/>
              </a:solidFill>
              <a:effectLst/>
              <a:latin typeface="+mn-lt"/>
              <a:ea typeface="+mn-ea"/>
              <a:cs typeface="+mn-cs"/>
            </a:rPr>
            <a:t>382</a:t>
          </a:r>
          <a:r>
            <a:rPr kumimoji="1" lang="ja-JP" altLang="ja-JP" sz="1200" baseline="0">
              <a:solidFill>
                <a:schemeClr val="dk1"/>
              </a:solidFill>
              <a:effectLst/>
              <a:latin typeface="+mn-lt"/>
              <a:ea typeface="+mn-ea"/>
              <a:cs typeface="+mn-cs"/>
            </a:rPr>
            <a:t>百万円取り崩したことによる減。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医療体制確保基金：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仮称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埼玉県済生会加須病院開設への財政支援とするとため、今後減少予定。</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年度取崩した額相当分</a:t>
          </a:r>
          <a:r>
            <a:rPr kumimoji="1" lang="en-US" altLang="ja-JP" sz="1200">
              <a:solidFill>
                <a:schemeClr val="dk1"/>
              </a:solidFill>
              <a:effectLst/>
              <a:latin typeface="+mn-lt"/>
              <a:ea typeface="+mn-ea"/>
              <a:cs typeface="+mn-cs"/>
            </a:rPr>
            <a:t>600</a:t>
          </a:r>
          <a:r>
            <a:rPr kumimoji="1" lang="ja-JP" altLang="ja-JP" sz="1200">
              <a:solidFill>
                <a:schemeClr val="dk1"/>
              </a:solidFill>
              <a:effectLst/>
              <a:latin typeface="+mn-lt"/>
              <a:ea typeface="+mn-ea"/>
              <a:cs typeface="+mn-cs"/>
            </a:rPr>
            <a:t>百万円を積み戻したことによる増加。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財政調整基金の残高の最低水準として、標準財政規模の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％以上とする。</a:t>
          </a:r>
          <a:endParaRPr lang="ja-JP" altLang="ja-JP" sz="1200">
            <a:effectLst/>
          </a:endParaRPr>
        </a:p>
        <a:p>
          <a:r>
            <a:rPr kumimoji="1" lang="ja-JP" altLang="ja-JP" sz="1200">
              <a:solidFill>
                <a:schemeClr val="dk1"/>
              </a:solidFill>
              <a:effectLst/>
              <a:latin typeface="+mn-lt"/>
              <a:ea typeface="+mn-ea"/>
              <a:cs typeface="+mn-cs"/>
            </a:rPr>
            <a:t>　望ましい水準として、最低水準＋過去</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年間の単年度取崩額の合計額とする。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銀行等引受債を繰上償還するために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百万円取り崩したことによる減少。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年度まで現行等引受債の繰上償還のため、減少予定。</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本市では、平成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年度に策定した公共施設等総合管理計画において、公共施設等の延べ床面積を</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％削減</a:t>
          </a:r>
          <a:r>
            <a:rPr kumimoji="1" lang="ja-JP" altLang="en-US" sz="1100">
              <a:solidFill>
                <a:schemeClr val="dk1"/>
              </a:solidFill>
              <a:effectLst/>
              <a:latin typeface="+mn-ea"/>
              <a:ea typeface="+mn-ea"/>
              <a:cs typeface="+mn-cs"/>
            </a:rPr>
            <a:t>するという</a:t>
          </a:r>
          <a:r>
            <a:rPr kumimoji="1" lang="ja-JP" altLang="ja-JP" sz="1100">
              <a:solidFill>
                <a:schemeClr val="dk1"/>
              </a:solidFill>
              <a:effectLst/>
              <a:latin typeface="+mn-ea"/>
              <a:ea typeface="+mn-ea"/>
              <a:cs typeface="+mn-cs"/>
            </a:rPr>
            <a:t>目安を定め、老朽化した施設の統廃合を進めることとして</a:t>
          </a:r>
          <a:r>
            <a:rPr kumimoji="1" lang="ja-JP" altLang="en-US" sz="1100">
              <a:solidFill>
                <a:schemeClr val="dk1"/>
              </a:solidFill>
              <a:effectLst/>
              <a:latin typeface="+mn-ea"/>
              <a:ea typeface="+mn-ea"/>
              <a:cs typeface="+mn-cs"/>
            </a:rPr>
            <a:t>おり、今後も</a:t>
          </a:r>
          <a:r>
            <a:rPr kumimoji="1" lang="ja-JP" altLang="ja-JP" sz="1100">
              <a:solidFill>
                <a:schemeClr val="dk1"/>
              </a:solidFill>
              <a:effectLst/>
              <a:latin typeface="+mn-lt"/>
              <a:ea typeface="+mn-ea"/>
              <a:cs typeface="+mn-cs"/>
            </a:rPr>
            <a:t>施設の更新・統廃合・長寿命化を計画的に行い、公共施設等の適正管理に努める。</a:t>
          </a:r>
          <a:r>
            <a:rPr kumimoji="1" lang="ja-JP" altLang="ja-JP" sz="1100">
              <a:solidFill>
                <a:schemeClr val="dk1"/>
              </a:solidFill>
              <a:effectLst/>
              <a:latin typeface="+mn-ea"/>
              <a:ea typeface="+mn-ea"/>
              <a:cs typeface="+mn-cs"/>
            </a:rPr>
            <a:t>有形固定資産減価償却率</a:t>
          </a:r>
          <a:r>
            <a:rPr kumimoji="1" lang="ja-JP" altLang="en-US" sz="1100">
              <a:solidFill>
                <a:schemeClr val="dk1"/>
              </a:solidFill>
              <a:effectLst/>
              <a:latin typeface="+mn-ea"/>
              <a:ea typeface="+mn-ea"/>
              <a:cs typeface="+mn-cs"/>
            </a:rPr>
            <a:t>の上昇率について、</a:t>
          </a:r>
          <a:r>
            <a:rPr kumimoji="1" lang="ja-JP" altLang="en-US" sz="1100">
              <a:latin typeface="+mn-ea"/>
              <a:ea typeface="+mn-ea"/>
            </a:rPr>
            <a:t>類似団体と比較すると上昇は緩やかではあるが、</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類似団体内平均値</a:t>
          </a:r>
          <a:r>
            <a:rPr kumimoji="1" lang="ja-JP" altLang="en-US"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ポイント上回っており、施設の老朽化が若干進行している。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0" name="直線コネクタ 69"/>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1"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2" name="直線コネクタ 71"/>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5"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6" name="フローチャート: 判断 75"/>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8" name="フローチャート: 判断 77"/>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9" name="フローチャート: 判断 78"/>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85" name="楕円 84"/>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86" name="有形固定資産減価償却率該当値テキスト"/>
        <xdr:cNvSpPr txBox="1"/>
      </xdr:nvSpPr>
      <xdr:spPr>
        <a:xfrm>
          <a:off x="4813300" y="545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87" name="楕円 86"/>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149479</xdr:rowOff>
    </xdr:to>
    <xdr:cxnSp macro="">
      <xdr:nvCxnSpPr>
        <xdr:cNvPr id="88" name="直線コネクタ 87"/>
        <xdr:cNvCxnSpPr/>
      </xdr:nvCxnSpPr>
      <xdr:spPr>
        <a:xfrm flipV="1">
          <a:off x="4051300" y="565683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154813</xdr:rowOff>
    </xdr:from>
    <xdr:to>
      <xdr:col>15</xdr:col>
      <xdr:colOff>187325</xdr:colOff>
      <xdr:row>29</xdr:row>
      <xdr:rowOff>84963</xdr:rowOff>
    </xdr:to>
    <xdr:sp macro="" textlink="">
      <xdr:nvSpPr>
        <xdr:cNvPr id="89" name="楕円 88"/>
        <xdr:cNvSpPr/>
      </xdr:nvSpPr>
      <xdr:spPr>
        <a:xfrm>
          <a:off x="3238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34163</xdr:rowOff>
    </xdr:to>
    <xdr:cxnSp macro="">
      <xdr:nvCxnSpPr>
        <xdr:cNvPr id="90" name="直線コネクタ 89"/>
        <xdr:cNvCxnSpPr/>
      </xdr:nvCxnSpPr>
      <xdr:spPr>
        <a:xfrm flipV="1">
          <a:off x="3289300" y="572160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26543</xdr:rowOff>
    </xdr:from>
    <xdr:to>
      <xdr:col>11</xdr:col>
      <xdr:colOff>187325</xdr:colOff>
      <xdr:row>29</xdr:row>
      <xdr:rowOff>128143</xdr:rowOff>
    </xdr:to>
    <xdr:sp macro="" textlink="">
      <xdr:nvSpPr>
        <xdr:cNvPr id="91" name="楕円 90"/>
        <xdr:cNvSpPr/>
      </xdr:nvSpPr>
      <xdr:spPr>
        <a:xfrm>
          <a:off x="247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34163</xdr:rowOff>
    </xdr:from>
    <xdr:to>
      <xdr:col>15</xdr:col>
      <xdr:colOff>136525</xdr:colOff>
      <xdr:row>29</xdr:row>
      <xdr:rowOff>77343</xdr:rowOff>
    </xdr:to>
    <xdr:cxnSp macro="">
      <xdr:nvCxnSpPr>
        <xdr:cNvPr id="92" name="直線コネクタ 91"/>
        <xdr:cNvCxnSpPr/>
      </xdr:nvCxnSpPr>
      <xdr:spPr>
        <a:xfrm flipV="1">
          <a:off x="2527300" y="577773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3"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4"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5"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96" name="n_1mainValue有形固定資産減価償却率"/>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101490</xdr:rowOff>
    </xdr:from>
    <xdr:ext cx="405111" cy="259045"/>
    <xdr:sp macro="" textlink="">
      <xdr:nvSpPr>
        <xdr:cNvPr id="97" name="n_2mainValue有形固定資産減価償却率"/>
        <xdr:cNvSpPr txBox="1"/>
      </xdr:nvSpPr>
      <xdr:spPr>
        <a:xfrm>
          <a:off x="30867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8" name="n_3main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a:t>
          </a:r>
          <a:r>
            <a:rPr lang="ja-JP" altLang="ja-JP" sz="1100">
              <a:solidFill>
                <a:schemeClr val="dk1"/>
              </a:solidFill>
              <a:effectLst/>
              <a:latin typeface="+mn-lt"/>
              <a:ea typeface="+mn-ea"/>
              <a:cs typeface="+mn-cs"/>
            </a:rPr>
            <a:t>は類似団体平均</a:t>
          </a:r>
          <a:r>
            <a:rPr kumimoji="1" lang="ja-JP" altLang="ja-JP" sz="1100">
              <a:solidFill>
                <a:schemeClr val="dk1"/>
              </a:solidFill>
              <a:effectLst/>
              <a:latin typeface="+mn-lt"/>
              <a:ea typeface="+mn-ea"/>
              <a:cs typeface="+mn-cs"/>
            </a:rPr>
            <a:t>とほぼ同水準である</a:t>
          </a:r>
          <a:r>
            <a:rPr kumimoji="1" lang="ja-JP" altLang="en-US" sz="1100">
              <a:solidFill>
                <a:schemeClr val="dk1"/>
              </a:solidFill>
              <a:effectLst/>
              <a:latin typeface="+mn-lt"/>
              <a:ea typeface="+mn-ea"/>
              <a:cs typeface="+mn-cs"/>
            </a:rPr>
            <a:t>が、その推移については、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年度にかけて低下しているのに対し</a:t>
          </a:r>
          <a:r>
            <a:rPr kumimoji="1" lang="ja-JP" altLang="en-US" sz="1100">
              <a:solidFill>
                <a:schemeClr val="dk1"/>
              </a:solidFill>
              <a:effectLst/>
              <a:latin typeface="+mn-lt"/>
              <a:ea typeface="+mn-ea"/>
              <a:cs typeface="+mn-cs"/>
            </a:rPr>
            <a:t>当市</a:t>
          </a:r>
          <a:r>
            <a:rPr kumimoji="1" lang="ja-JP" altLang="ja-JP" sz="1100">
              <a:solidFill>
                <a:schemeClr val="dk1"/>
              </a:solidFill>
              <a:effectLst/>
              <a:latin typeface="+mn-lt"/>
              <a:ea typeface="+mn-ea"/>
              <a:cs typeface="+mn-cs"/>
            </a:rPr>
            <a:t>は増加して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、本市の財政運営の基本姿勢である「債務残高の圧縮」と「将来への備え」を遵守することに</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債務償還比率を下げるよう努</a:t>
          </a:r>
          <a:r>
            <a:rPr kumimoji="1" lang="ja-JP" altLang="ja-JP" sz="1100">
              <a:solidFill>
                <a:schemeClr val="dk1"/>
              </a:solidFill>
              <a:effectLst/>
              <a:latin typeface="+mn-lt"/>
              <a:ea typeface="+mn-ea"/>
              <a:cs typeface="+mn-cs"/>
            </a:rPr>
            <a:t>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7" name="直線コネクタ 126"/>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0"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1" name="直線コネクタ 130"/>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32"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3" name="フローチャート: 判断 132"/>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4" name="フローチャート: 判断 133"/>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13970</xdr:rowOff>
    </xdr:from>
    <xdr:to>
      <xdr:col>76</xdr:col>
      <xdr:colOff>73025</xdr:colOff>
      <xdr:row>31</xdr:row>
      <xdr:rowOff>115570</xdr:rowOff>
    </xdr:to>
    <xdr:sp macro="" textlink="">
      <xdr:nvSpPr>
        <xdr:cNvPr id="140" name="楕円 139"/>
        <xdr:cNvSpPr/>
      </xdr:nvSpPr>
      <xdr:spPr>
        <a:xfrm>
          <a:off x="1474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163847</xdr:rowOff>
    </xdr:from>
    <xdr:ext cx="469744" cy="259045"/>
    <xdr:sp macro="" textlink="">
      <xdr:nvSpPr>
        <xdr:cNvPr id="141" name="債務償還比率該当値テキスト"/>
        <xdr:cNvSpPr txBox="1"/>
      </xdr:nvSpPr>
      <xdr:spPr>
        <a:xfrm>
          <a:off x="14846300" y="60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43956</xdr:rowOff>
    </xdr:from>
    <xdr:to>
      <xdr:col>72</xdr:col>
      <xdr:colOff>123825</xdr:colOff>
      <xdr:row>31</xdr:row>
      <xdr:rowOff>145556</xdr:rowOff>
    </xdr:to>
    <xdr:sp macro="" textlink="">
      <xdr:nvSpPr>
        <xdr:cNvPr id="142" name="楕円 141"/>
        <xdr:cNvSpPr/>
      </xdr:nvSpPr>
      <xdr:spPr>
        <a:xfrm>
          <a:off x="14033500" y="6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64770</xdr:rowOff>
    </xdr:from>
    <xdr:to>
      <xdr:col>76</xdr:col>
      <xdr:colOff>22225</xdr:colOff>
      <xdr:row>31</xdr:row>
      <xdr:rowOff>94756</xdr:rowOff>
    </xdr:to>
    <xdr:cxnSp macro="">
      <xdr:nvCxnSpPr>
        <xdr:cNvPr id="143" name="直線コネクタ 142"/>
        <xdr:cNvCxnSpPr/>
      </xdr:nvCxnSpPr>
      <xdr:spPr>
        <a:xfrm flipV="1">
          <a:off x="14084300" y="6151245"/>
          <a:ext cx="711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4"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136683</xdr:rowOff>
    </xdr:from>
    <xdr:ext cx="469744" cy="259045"/>
    <xdr:sp macro="" textlink="">
      <xdr:nvSpPr>
        <xdr:cNvPr id="145" name="n_1mainValue債務償還比率"/>
        <xdr:cNvSpPr txBox="1"/>
      </xdr:nvSpPr>
      <xdr:spPr>
        <a:xfrm>
          <a:off x="13836727" y="622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169418</xdr:rowOff>
    </xdr:from>
    <xdr:to>
      <xdr:col>24</xdr:col>
      <xdr:colOff>114300</xdr:colOff>
      <xdr:row>39</xdr:row>
      <xdr:rowOff>99568</xdr:rowOff>
    </xdr:to>
    <xdr:sp macro="" textlink="">
      <xdr:nvSpPr>
        <xdr:cNvPr id="69" name="楕円 68"/>
        <xdr:cNvSpPr/>
      </xdr:nvSpPr>
      <xdr:spPr>
        <a:xfrm>
          <a:off x="4584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147845</xdr:rowOff>
    </xdr:from>
    <xdr:ext cx="405111" cy="259045"/>
    <xdr:sp macro="" textlink="">
      <xdr:nvSpPr>
        <xdr:cNvPr id="70" name="【道路】&#10;有形固定資産減価償却率該当値テキスト"/>
        <xdr:cNvSpPr txBox="1"/>
      </xdr:nvSpPr>
      <xdr:spPr>
        <a:xfrm>
          <a:off x="467360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1" name="楕円 70"/>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48768</xdr:rowOff>
    </xdr:to>
    <xdr:cxnSp macro="">
      <xdr:nvCxnSpPr>
        <xdr:cNvPr id="72" name="直線コネクタ 71"/>
        <xdr:cNvCxnSpPr/>
      </xdr:nvCxnSpPr>
      <xdr:spPr>
        <a:xfrm>
          <a:off x="3797300" y="67261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75692</xdr:rowOff>
    </xdr:from>
    <xdr:to>
      <xdr:col>15</xdr:col>
      <xdr:colOff>101600</xdr:colOff>
      <xdr:row>40</xdr:row>
      <xdr:rowOff>5842</xdr:rowOff>
    </xdr:to>
    <xdr:sp macro="" textlink="">
      <xdr:nvSpPr>
        <xdr:cNvPr id="73" name="楕円 72"/>
        <xdr:cNvSpPr/>
      </xdr:nvSpPr>
      <xdr:spPr>
        <a:xfrm>
          <a:off x="2857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39624</xdr:rowOff>
    </xdr:from>
    <xdr:to>
      <xdr:col>19</xdr:col>
      <xdr:colOff>177800</xdr:colOff>
      <xdr:row>39</xdr:row>
      <xdr:rowOff>126492</xdr:rowOff>
    </xdr:to>
    <xdr:cxnSp macro="">
      <xdr:nvCxnSpPr>
        <xdr:cNvPr id="74" name="直線コネクタ 73"/>
        <xdr:cNvCxnSpPr/>
      </xdr:nvCxnSpPr>
      <xdr:spPr>
        <a:xfrm flipV="1">
          <a:off x="2908300" y="67261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114554</xdr:rowOff>
    </xdr:from>
    <xdr:to>
      <xdr:col>10</xdr:col>
      <xdr:colOff>165100</xdr:colOff>
      <xdr:row>40</xdr:row>
      <xdr:rowOff>44704</xdr:rowOff>
    </xdr:to>
    <xdr:sp macro="" textlink="">
      <xdr:nvSpPr>
        <xdr:cNvPr id="75" name="楕円 74"/>
        <xdr:cNvSpPr/>
      </xdr:nvSpPr>
      <xdr:spPr>
        <a:xfrm>
          <a:off x="196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126492</xdr:rowOff>
    </xdr:from>
    <xdr:to>
      <xdr:col>15</xdr:col>
      <xdr:colOff>50800</xdr:colOff>
      <xdr:row>39</xdr:row>
      <xdr:rowOff>165354</xdr:rowOff>
    </xdr:to>
    <xdr:cxnSp macro="">
      <xdr:nvCxnSpPr>
        <xdr:cNvPr id="76" name="直線コネクタ 75"/>
        <xdr:cNvCxnSpPr/>
      </xdr:nvCxnSpPr>
      <xdr:spPr>
        <a:xfrm flipV="1">
          <a:off x="2019300" y="681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7"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8"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81551</xdr:rowOff>
    </xdr:from>
    <xdr:ext cx="405111" cy="259045"/>
    <xdr:sp macro="" textlink="">
      <xdr:nvSpPr>
        <xdr:cNvPr id="80" name="n_1mainValue【道路】&#10;有形固定資産減価償却率"/>
        <xdr:cNvSpPr txBox="1"/>
      </xdr:nvSpPr>
      <xdr:spPr>
        <a:xfrm>
          <a:off x="3582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168419</xdr:rowOff>
    </xdr:from>
    <xdr:ext cx="405111" cy="259045"/>
    <xdr:sp macro="" textlink="">
      <xdr:nvSpPr>
        <xdr:cNvPr id="81" name="n_2mainValue【道路】&#10;有形固定資産減価償却率"/>
        <xdr:cNvSpPr txBox="1"/>
      </xdr:nvSpPr>
      <xdr:spPr>
        <a:xfrm>
          <a:off x="27057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35831</xdr:rowOff>
    </xdr:from>
    <xdr:ext cx="405111" cy="259045"/>
    <xdr:sp macro="" textlink="">
      <xdr:nvSpPr>
        <xdr:cNvPr id="82" name="n_3mainValue【道路】&#10;有形固定資産減価償却率"/>
        <xdr:cNvSpPr txBox="1"/>
      </xdr:nvSpPr>
      <xdr:spPr>
        <a:xfrm>
          <a:off x="1816744"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28601</xdr:rowOff>
    </xdr:from>
    <xdr:to>
      <xdr:col>55</xdr:col>
      <xdr:colOff>50800</xdr:colOff>
      <xdr:row>34</xdr:row>
      <xdr:rowOff>130201</xdr:rowOff>
    </xdr:to>
    <xdr:sp macro="" textlink="">
      <xdr:nvSpPr>
        <xdr:cNvPr id="121" name="楕円 120"/>
        <xdr:cNvSpPr/>
      </xdr:nvSpPr>
      <xdr:spPr>
        <a:xfrm>
          <a:off x="10426700" y="5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153078</xdr:rowOff>
    </xdr:from>
    <xdr:ext cx="534377" cy="259045"/>
    <xdr:sp macro="" textlink="">
      <xdr:nvSpPr>
        <xdr:cNvPr id="122" name="【道路】&#10;一人当たり延長該当値テキスト"/>
        <xdr:cNvSpPr txBox="1"/>
      </xdr:nvSpPr>
      <xdr:spPr>
        <a:xfrm>
          <a:off x="10515600" y="58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47269</xdr:rowOff>
    </xdr:from>
    <xdr:to>
      <xdr:col>50</xdr:col>
      <xdr:colOff>165100</xdr:colOff>
      <xdr:row>34</xdr:row>
      <xdr:rowOff>148869</xdr:rowOff>
    </xdr:to>
    <xdr:sp macro="" textlink="">
      <xdr:nvSpPr>
        <xdr:cNvPr id="123" name="楕円 122"/>
        <xdr:cNvSpPr/>
      </xdr:nvSpPr>
      <xdr:spPr>
        <a:xfrm>
          <a:off x="9588500" y="58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79401</xdr:rowOff>
    </xdr:from>
    <xdr:to>
      <xdr:col>55</xdr:col>
      <xdr:colOff>0</xdr:colOff>
      <xdr:row>34</xdr:row>
      <xdr:rowOff>98069</xdr:rowOff>
    </xdr:to>
    <xdr:cxnSp macro="">
      <xdr:nvCxnSpPr>
        <xdr:cNvPr id="124" name="直線コネクタ 123"/>
        <xdr:cNvCxnSpPr/>
      </xdr:nvCxnSpPr>
      <xdr:spPr>
        <a:xfrm flipV="1">
          <a:off x="9639300" y="5908701"/>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48717</xdr:rowOff>
    </xdr:from>
    <xdr:to>
      <xdr:col>46</xdr:col>
      <xdr:colOff>38100</xdr:colOff>
      <xdr:row>34</xdr:row>
      <xdr:rowOff>150317</xdr:rowOff>
    </xdr:to>
    <xdr:sp macro="" textlink="">
      <xdr:nvSpPr>
        <xdr:cNvPr id="125" name="楕円 124"/>
        <xdr:cNvSpPr/>
      </xdr:nvSpPr>
      <xdr:spPr>
        <a:xfrm>
          <a:off x="8699500" y="58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98069</xdr:rowOff>
    </xdr:from>
    <xdr:to>
      <xdr:col>50</xdr:col>
      <xdr:colOff>114300</xdr:colOff>
      <xdr:row>34</xdr:row>
      <xdr:rowOff>99517</xdr:rowOff>
    </xdr:to>
    <xdr:cxnSp macro="">
      <xdr:nvCxnSpPr>
        <xdr:cNvPr id="126" name="直線コネクタ 125"/>
        <xdr:cNvCxnSpPr/>
      </xdr:nvCxnSpPr>
      <xdr:spPr>
        <a:xfrm flipV="1">
          <a:off x="8750300" y="592736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53442</xdr:rowOff>
    </xdr:from>
    <xdr:to>
      <xdr:col>41</xdr:col>
      <xdr:colOff>101600</xdr:colOff>
      <xdr:row>34</xdr:row>
      <xdr:rowOff>155042</xdr:rowOff>
    </xdr:to>
    <xdr:sp macro="" textlink="">
      <xdr:nvSpPr>
        <xdr:cNvPr id="127" name="楕円 126"/>
        <xdr:cNvSpPr/>
      </xdr:nvSpPr>
      <xdr:spPr>
        <a:xfrm>
          <a:off x="7810500" y="5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99517</xdr:rowOff>
    </xdr:from>
    <xdr:to>
      <xdr:col>45</xdr:col>
      <xdr:colOff>177800</xdr:colOff>
      <xdr:row>34</xdr:row>
      <xdr:rowOff>104242</xdr:rowOff>
    </xdr:to>
    <xdr:cxnSp macro="">
      <xdr:nvCxnSpPr>
        <xdr:cNvPr id="128" name="直線コネクタ 127"/>
        <xdr:cNvCxnSpPr/>
      </xdr:nvCxnSpPr>
      <xdr:spPr>
        <a:xfrm flipV="1">
          <a:off x="7861300" y="592881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165396</xdr:rowOff>
    </xdr:from>
    <xdr:ext cx="534377" cy="259045"/>
    <xdr:sp macro="" textlink="">
      <xdr:nvSpPr>
        <xdr:cNvPr id="132" name="n_1mainValue【道路】&#10;一人当たり延長"/>
        <xdr:cNvSpPr txBox="1"/>
      </xdr:nvSpPr>
      <xdr:spPr>
        <a:xfrm>
          <a:off x="9359411" y="565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166844</xdr:rowOff>
    </xdr:from>
    <xdr:ext cx="534377" cy="259045"/>
    <xdr:sp macro="" textlink="">
      <xdr:nvSpPr>
        <xdr:cNvPr id="133" name="n_2mainValue【道路】&#10;一人当たり延長"/>
        <xdr:cNvSpPr txBox="1"/>
      </xdr:nvSpPr>
      <xdr:spPr>
        <a:xfrm>
          <a:off x="8483111" y="56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119</xdr:rowOff>
    </xdr:from>
    <xdr:ext cx="534377" cy="259045"/>
    <xdr:sp macro="" textlink="">
      <xdr:nvSpPr>
        <xdr:cNvPr id="134" name="n_3mainValue【道路】&#10;一人当たり延長"/>
        <xdr:cNvSpPr txBox="1"/>
      </xdr:nvSpPr>
      <xdr:spPr>
        <a:xfrm>
          <a:off x="7594111" y="56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74" name="楕円 173"/>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75" name="【橋りょう・トンネル】&#10;有形固定資産減価償却率該当値テキスト"/>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76" name="楕円 175"/>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41910</xdr:rowOff>
    </xdr:to>
    <xdr:cxnSp macro="">
      <xdr:nvCxnSpPr>
        <xdr:cNvPr id="177" name="直線コネクタ 176"/>
        <xdr:cNvCxnSpPr/>
      </xdr:nvCxnSpPr>
      <xdr:spPr>
        <a:xfrm>
          <a:off x="3797300" y="10157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78" name="楕円 177"/>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163830</xdr:rowOff>
    </xdr:to>
    <xdr:cxnSp macro="">
      <xdr:nvCxnSpPr>
        <xdr:cNvPr id="179" name="直線コネクタ 178"/>
        <xdr:cNvCxnSpPr/>
      </xdr:nvCxnSpPr>
      <xdr:spPr>
        <a:xfrm flipV="1">
          <a:off x="2908300" y="10157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0" name="楕円 179"/>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45720</xdr:rowOff>
    </xdr:to>
    <xdr:cxnSp macro="">
      <xdr:nvCxnSpPr>
        <xdr:cNvPr id="181" name="直線コネクタ 180"/>
        <xdr:cNvCxnSpPr/>
      </xdr:nvCxnSpPr>
      <xdr:spPr>
        <a:xfrm flipV="1">
          <a:off x="2019300" y="10279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85" name="n_1mainValue【橋りょう・トンネ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86" name="n_2mainValue【橋りょう・トンネル】&#10;有形固定資産減価償却率"/>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87" name="n_3main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18" name="【橋りょう・トンネル】&#10;一人当たり有形固定資産（償却資産）額平均値テキスト"/>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29508</xdr:rowOff>
    </xdr:from>
    <xdr:to>
      <xdr:col>55</xdr:col>
      <xdr:colOff>50800</xdr:colOff>
      <xdr:row>60</xdr:row>
      <xdr:rowOff>131108</xdr:rowOff>
    </xdr:to>
    <xdr:sp macro="" textlink="">
      <xdr:nvSpPr>
        <xdr:cNvPr id="228" name="楕円 227"/>
        <xdr:cNvSpPr/>
      </xdr:nvSpPr>
      <xdr:spPr>
        <a:xfrm>
          <a:off x="10426700" y="103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52385</xdr:rowOff>
    </xdr:from>
    <xdr:ext cx="599010" cy="259045"/>
    <xdr:sp macro="" textlink="">
      <xdr:nvSpPr>
        <xdr:cNvPr id="229" name="【橋りょう・トンネル】&#10;一人当たり有形固定資産（償却資産）額該当値テキスト"/>
        <xdr:cNvSpPr txBox="1"/>
      </xdr:nvSpPr>
      <xdr:spPr>
        <a:xfrm>
          <a:off x="10515600" y="101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32309</xdr:rowOff>
    </xdr:from>
    <xdr:to>
      <xdr:col>50</xdr:col>
      <xdr:colOff>165100</xdr:colOff>
      <xdr:row>60</xdr:row>
      <xdr:rowOff>133909</xdr:rowOff>
    </xdr:to>
    <xdr:sp macro="" textlink="">
      <xdr:nvSpPr>
        <xdr:cNvPr id="230" name="楕円 229"/>
        <xdr:cNvSpPr/>
      </xdr:nvSpPr>
      <xdr:spPr>
        <a:xfrm>
          <a:off x="9588500" y="103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80308</xdr:rowOff>
    </xdr:from>
    <xdr:to>
      <xdr:col>55</xdr:col>
      <xdr:colOff>0</xdr:colOff>
      <xdr:row>60</xdr:row>
      <xdr:rowOff>83109</xdr:rowOff>
    </xdr:to>
    <xdr:cxnSp macro="">
      <xdr:nvCxnSpPr>
        <xdr:cNvPr id="231" name="直線コネクタ 230"/>
        <xdr:cNvCxnSpPr/>
      </xdr:nvCxnSpPr>
      <xdr:spPr>
        <a:xfrm flipV="1">
          <a:off x="9639300" y="10367308"/>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33433</xdr:rowOff>
    </xdr:from>
    <xdr:to>
      <xdr:col>46</xdr:col>
      <xdr:colOff>38100</xdr:colOff>
      <xdr:row>60</xdr:row>
      <xdr:rowOff>135033</xdr:rowOff>
    </xdr:to>
    <xdr:sp macro="" textlink="">
      <xdr:nvSpPr>
        <xdr:cNvPr id="232" name="楕円 231"/>
        <xdr:cNvSpPr/>
      </xdr:nvSpPr>
      <xdr:spPr>
        <a:xfrm>
          <a:off x="8699500" y="103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83109</xdr:rowOff>
    </xdr:from>
    <xdr:to>
      <xdr:col>50</xdr:col>
      <xdr:colOff>114300</xdr:colOff>
      <xdr:row>60</xdr:row>
      <xdr:rowOff>84233</xdr:rowOff>
    </xdr:to>
    <xdr:cxnSp macro="">
      <xdr:nvCxnSpPr>
        <xdr:cNvPr id="233" name="直線コネクタ 232"/>
        <xdr:cNvCxnSpPr/>
      </xdr:nvCxnSpPr>
      <xdr:spPr>
        <a:xfrm flipV="1">
          <a:off x="8750300" y="1037010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38210</xdr:rowOff>
    </xdr:from>
    <xdr:to>
      <xdr:col>41</xdr:col>
      <xdr:colOff>101600</xdr:colOff>
      <xdr:row>60</xdr:row>
      <xdr:rowOff>139810</xdr:rowOff>
    </xdr:to>
    <xdr:sp macro="" textlink="">
      <xdr:nvSpPr>
        <xdr:cNvPr id="234" name="楕円 233"/>
        <xdr:cNvSpPr/>
      </xdr:nvSpPr>
      <xdr:spPr>
        <a:xfrm>
          <a:off x="7810500" y="103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84233</xdr:rowOff>
    </xdr:from>
    <xdr:to>
      <xdr:col>45</xdr:col>
      <xdr:colOff>177800</xdr:colOff>
      <xdr:row>60</xdr:row>
      <xdr:rowOff>89010</xdr:rowOff>
    </xdr:to>
    <xdr:cxnSp macro="">
      <xdr:nvCxnSpPr>
        <xdr:cNvPr id="235" name="直線コネクタ 234"/>
        <xdr:cNvCxnSpPr/>
      </xdr:nvCxnSpPr>
      <xdr:spPr>
        <a:xfrm flipV="1">
          <a:off x="7861300" y="10371233"/>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36"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37"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112996</xdr:rowOff>
    </xdr:from>
    <xdr:ext cx="599010" cy="259045"/>
    <xdr:sp macro="" textlink="">
      <xdr:nvSpPr>
        <xdr:cNvPr id="238" name="n_3aveValue【橋りょう・トンネル】&#10;一人当たり有形固定資産（償却資産）額"/>
        <xdr:cNvSpPr txBox="1"/>
      </xdr:nvSpPr>
      <xdr:spPr>
        <a:xfrm>
          <a:off x="7561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150436</xdr:rowOff>
    </xdr:from>
    <xdr:ext cx="599010" cy="259045"/>
    <xdr:sp macro="" textlink="">
      <xdr:nvSpPr>
        <xdr:cNvPr id="239" name="n_1mainValue【橋りょう・トンネル】&#10;一人当たり有形固定資産（償却資産）額"/>
        <xdr:cNvSpPr txBox="1"/>
      </xdr:nvSpPr>
      <xdr:spPr>
        <a:xfrm>
          <a:off x="9327095" y="1009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151560</xdr:rowOff>
    </xdr:from>
    <xdr:ext cx="599010" cy="259045"/>
    <xdr:sp macro="" textlink="">
      <xdr:nvSpPr>
        <xdr:cNvPr id="240" name="n_2mainValue【橋りょう・トンネル】&#10;一人当たり有形固定資産（償却資産）額"/>
        <xdr:cNvSpPr txBox="1"/>
      </xdr:nvSpPr>
      <xdr:spPr>
        <a:xfrm>
          <a:off x="8450795" y="1009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156337</xdr:rowOff>
    </xdr:from>
    <xdr:ext cx="599010" cy="259045"/>
    <xdr:sp macro="" textlink="">
      <xdr:nvSpPr>
        <xdr:cNvPr id="241" name="n_3mainValue【橋りょう・トンネル】&#10;一人当たり有形固定資産（償却資産）額"/>
        <xdr:cNvSpPr txBox="1"/>
      </xdr:nvSpPr>
      <xdr:spPr>
        <a:xfrm>
          <a:off x="7561795" y="1010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281" name="楕円 280"/>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282" name="【公営住宅】&#10;有形固定資産減価償却率該当値テキスト"/>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83" name="楕円 282"/>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83</xdr:row>
      <xdr:rowOff>3811</xdr:rowOff>
    </xdr:to>
    <xdr:cxnSp macro="">
      <xdr:nvCxnSpPr>
        <xdr:cNvPr id="284" name="直線コネクタ 283"/>
        <xdr:cNvCxnSpPr/>
      </xdr:nvCxnSpPr>
      <xdr:spPr>
        <a:xfrm flipV="1">
          <a:off x="3797300" y="141941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85" name="楕円 284"/>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45720</xdr:rowOff>
    </xdr:to>
    <xdr:cxnSp macro="">
      <xdr:nvCxnSpPr>
        <xdr:cNvPr id="286" name="直線コネクタ 285"/>
        <xdr:cNvCxnSpPr/>
      </xdr:nvCxnSpPr>
      <xdr:spPr>
        <a:xfrm flipV="1">
          <a:off x="2908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7" name="楕円 286"/>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85725</xdr:rowOff>
    </xdr:to>
    <xdr:cxnSp macro="">
      <xdr:nvCxnSpPr>
        <xdr:cNvPr id="288" name="直線コネクタ 287"/>
        <xdr:cNvCxnSpPr/>
      </xdr:nvCxnSpPr>
      <xdr:spPr>
        <a:xfrm flipV="1">
          <a:off x="2019300" y="1427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0"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92" name="n_1mainValue【公営住宅】&#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93" name="n_2mainValue【公営住宅】&#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294" name="n_3mainValue【公営住宅】&#10;有形固定資産減価償却率"/>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29" name="楕円 328"/>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30" name="【公営住宅】&#10;一人当たり面積該当値テキスト"/>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153606</xdr:rowOff>
    </xdr:from>
    <xdr:to>
      <xdr:col>50</xdr:col>
      <xdr:colOff>165100</xdr:colOff>
      <xdr:row>85</xdr:row>
      <xdr:rowOff>83756</xdr:rowOff>
    </xdr:to>
    <xdr:sp macro="" textlink="">
      <xdr:nvSpPr>
        <xdr:cNvPr id="331" name="楕円 330"/>
        <xdr:cNvSpPr/>
      </xdr:nvSpPr>
      <xdr:spPr>
        <a:xfrm>
          <a:off x="9588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32956</xdr:rowOff>
    </xdr:to>
    <xdr:cxnSp macro="">
      <xdr:nvCxnSpPr>
        <xdr:cNvPr id="332" name="直線コネクタ 331"/>
        <xdr:cNvCxnSpPr/>
      </xdr:nvCxnSpPr>
      <xdr:spPr>
        <a:xfrm flipV="1">
          <a:off x="9639300" y="14605636"/>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153606</xdr:rowOff>
    </xdr:from>
    <xdr:to>
      <xdr:col>46</xdr:col>
      <xdr:colOff>38100</xdr:colOff>
      <xdr:row>85</xdr:row>
      <xdr:rowOff>83756</xdr:rowOff>
    </xdr:to>
    <xdr:sp macro="" textlink="">
      <xdr:nvSpPr>
        <xdr:cNvPr id="333" name="楕円 332"/>
        <xdr:cNvSpPr/>
      </xdr:nvSpPr>
      <xdr:spPr>
        <a:xfrm>
          <a:off x="8699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32956</xdr:rowOff>
    </xdr:from>
    <xdr:to>
      <xdr:col>50</xdr:col>
      <xdr:colOff>114300</xdr:colOff>
      <xdr:row>85</xdr:row>
      <xdr:rowOff>32956</xdr:rowOff>
    </xdr:to>
    <xdr:cxnSp macro="">
      <xdr:nvCxnSpPr>
        <xdr:cNvPr id="334" name="直線コネクタ 333"/>
        <xdr:cNvCxnSpPr/>
      </xdr:nvCxnSpPr>
      <xdr:spPr>
        <a:xfrm>
          <a:off x="8750300" y="14606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153606</xdr:rowOff>
    </xdr:from>
    <xdr:to>
      <xdr:col>41</xdr:col>
      <xdr:colOff>101600</xdr:colOff>
      <xdr:row>85</xdr:row>
      <xdr:rowOff>83756</xdr:rowOff>
    </xdr:to>
    <xdr:sp macro="" textlink="">
      <xdr:nvSpPr>
        <xdr:cNvPr id="335" name="楕円 334"/>
        <xdr:cNvSpPr/>
      </xdr:nvSpPr>
      <xdr:spPr>
        <a:xfrm>
          <a:off x="7810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32956</xdr:rowOff>
    </xdr:from>
    <xdr:to>
      <xdr:col>45</xdr:col>
      <xdr:colOff>177800</xdr:colOff>
      <xdr:row>85</xdr:row>
      <xdr:rowOff>32956</xdr:rowOff>
    </xdr:to>
    <xdr:cxnSp macro="">
      <xdr:nvCxnSpPr>
        <xdr:cNvPr id="336" name="直線コネクタ 335"/>
        <xdr:cNvCxnSpPr/>
      </xdr:nvCxnSpPr>
      <xdr:spPr>
        <a:xfrm>
          <a:off x="7861300" y="14606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74883</xdr:rowOff>
    </xdr:from>
    <xdr:ext cx="469744" cy="259045"/>
    <xdr:sp macro="" textlink="">
      <xdr:nvSpPr>
        <xdr:cNvPr id="340" name="n_1mainValue【公営住宅】&#10;一人当たり面積"/>
        <xdr:cNvSpPr txBox="1"/>
      </xdr:nvSpPr>
      <xdr:spPr>
        <a:xfrm>
          <a:off x="93917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74883</xdr:rowOff>
    </xdr:from>
    <xdr:ext cx="469744" cy="259045"/>
    <xdr:sp macro="" textlink="">
      <xdr:nvSpPr>
        <xdr:cNvPr id="341" name="n_2mainValue【公営住宅】&#10;一人当たり面積"/>
        <xdr:cNvSpPr txBox="1"/>
      </xdr:nvSpPr>
      <xdr:spPr>
        <a:xfrm>
          <a:off x="85154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74883</xdr:rowOff>
    </xdr:from>
    <xdr:ext cx="469744" cy="259045"/>
    <xdr:sp macro="" textlink="">
      <xdr:nvSpPr>
        <xdr:cNvPr id="342" name="n_3mainValue【公営住宅】&#10;一人当たり面積"/>
        <xdr:cNvSpPr txBox="1"/>
      </xdr:nvSpPr>
      <xdr:spPr>
        <a:xfrm>
          <a:off x="76264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8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33972</xdr:rowOff>
    </xdr:from>
    <xdr:to>
      <xdr:col>85</xdr:col>
      <xdr:colOff>177800</xdr:colOff>
      <xdr:row>36</xdr:row>
      <xdr:rowOff>135572</xdr:rowOff>
    </xdr:to>
    <xdr:sp macro="" textlink="">
      <xdr:nvSpPr>
        <xdr:cNvPr id="394" name="楕円 393"/>
        <xdr:cNvSpPr/>
      </xdr:nvSpPr>
      <xdr:spPr>
        <a:xfrm>
          <a:off x="16268700" y="62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56849</xdr:rowOff>
    </xdr:from>
    <xdr:ext cx="405111" cy="259045"/>
    <xdr:sp macro="" textlink="">
      <xdr:nvSpPr>
        <xdr:cNvPr id="395" name="【認定こども園・幼稚園・保育所】&#10;有形固定資産減価償却率該当値テキスト"/>
        <xdr:cNvSpPr txBox="1"/>
      </xdr:nvSpPr>
      <xdr:spPr>
        <a:xfrm>
          <a:off x="16357600" y="605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108267</xdr:rowOff>
    </xdr:from>
    <xdr:to>
      <xdr:col>81</xdr:col>
      <xdr:colOff>101600</xdr:colOff>
      <xdr:row>37</xdr:row>
      <xdr:rowOff>38417</xdr:rowOff>
    </xdr:to>
    <xdr:sp macro="" textlink="">
      <xdr:nvSpPr>
        <xdr:cNvPr id="396" name="楕円 395"/>
        <xdr:cNvSpPr/>
      </xdr:nvSpPr>
      <xdr:spPr>
        <a:xfrm>
          <a:off x="15430500" y="62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84772</xdr:rowOff>
    </xdr:from>
    <xdr:to>
      <xdr:col>85</xdr:col>
      <xdr:colOff>127000</xdr:colOff>
      <xdr:row>36</xdr:row>
      <xdr:rowOff>159067</xdr:rowOff>
    </xdr:to>
    <xdr:cxnSp macro="">
      <xdr:nvCxnSpPr>
        <xdr:cNvPr id="397" name="直線コネクタ 396"/>
        <xdr:cNvCxnSpPr/>
      </xdr:nvCxnSpPr>
      <xdr:spPr>
        <a:xfrm flipV="1">
          <a:off x="15481300" y="6256972"/>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98" name="楕円 397"/>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159067</xdr:rowOff>
    </xdr:from>
    <xdr:to>
      <xdr:col>81</xdr:col>
      <xdr:colOff>50800</xdr:colOff>
      <xdr:row>37</xdr:row>
      <xdr:rowOff>76200</xdr:rowOff>
    </xdr:to>
    <xdr:cxnSp macro="">
      <xdr:nvCxnSpPr>
        <xdr:cNvPr id="399" name="直線コネクタ 398"/>
        <xdr:cNvCxnSpPr/>
      </xdr:nvCxnSpPr>
      <xdr:spPr>
        <a:xfrm flipV="1">
          <a:off x="14592300" y="6331267"/>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148272</xdr:rowOff>
    </xdr:from>
    <xdr:to>
      <xdr:col>72</xdr:col>
      <xdr:colOff>38100</xdr:colOff>
      <xdr:row>36</xdr:row>
      <xdr:rowOff>78422</xdr:rowOff>
    </xdr:to>
    <xdr:sp macro="" textlink="">
      <xdr:nvSpPr>
        <xdr:cNvPr id="400" name="楕円 399"/>
        <xdr:cNvSpPr/>
      </xdr:nvSpPr>
      <xdr:spPr>
        <a:xfrm>
          <a:off x="13652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27622</xdr:rowOff>
    </xdr:from>
    <xdr:to>
      <xdr:col>76</xdr:col>
      <xdr:colOff>114300</xdr:colOff>
      <xdr:row>37</xdr:row>
      <xdr:rowOff>76200</xdr:rowOff>
    </xdr:to>
    <xdr:cxnSp macro="">
      <xdr:nvCxnSpPr>
        <xdr:cNvPr id="401" name="直線コネクタ 400"/>
        <xdr:cNvCxnSpPr/>
      </xdr:nvCxnSpPr>
      <xdr:spPr>
        <a:xfrm>
          <a:off x="13703300" y="6199822"/>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04" name="n_3aveValue【認定こども園・幼稚園・保育所】&#10;有形固定資産減価償却率"/>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54944</xdr:rowOff>
    </xdr:from>
    <xdr:ext cx="405111" cy="259045"/>
    <xdr:sp macro="" textlink="">
      <xdr:nvSpPr>
        <xdr:cNvPr id="405" name="n_1mainValue【認定こども園・幼稚園・保育所】&#10;有形固定資産減価償却率"/>
        <xdr:cNvSpPr txBox="1"/>
      </xdr:nvSpPr>
      <xdr:spPr>
        <a:xfrm>
          <a:off x="15266044" y="605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06" name="n_2mainValue【認定こども園・幼稚園・保育所】&#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94949</xdr:rowOff>
    </xdr:from>
    <xdr:ext cx="405111" cy="259045"/>
    <xdr:sp macro="" textlink="">
      <xdr:nvSpPr>
        <xdr:cNvPr id="407" name="n_3mainValue【認定こども園・幼稚園・保育所】&#10;有形固定資産減価償却率"/>
        <xdr:cNvSpPr txBox="1"/>
      </xdr:nvSpPr>
      <xdr:spPr>
        <a:xfrm>
          <a:off x="13500744" y="592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6"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446" name="楕円 445"/>
        <xdr:cNvSpPr/>
      </xdr:nvSpPr>
      <xdr:spPr>
        <a:xfrm>
          <a:off x="22110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82567</xdr:rowOff>
    </xdr:from>
    <xdr:ext cx="469744" cy="259045"/>
    <xdr:sp macro="" textlink="">
      <xdr:nvSpPr>
        <xdr:cNvPr id="447" name="【認定こども園・幼稚園・保育所】&#10;一人当たり面積該当値テキスト"/>
        <xdr:cNvSpPr txBox="1"/>
      </xdr:nvSpPr>
      <xdr:spPr>
        <a:xfrm>
          <a:off x="22199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48" name="楕円 447"/>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110490</xdr:rowOff>
    </xdr:from>
    <xdr:to>
      <xdr:col>116</xdr:col>
      <xdr:colOff>63500</xdr:colOff>
      <xdr:row>38</xdr:row>
      <xdr:rowOff>114300</xdr:rowOff>
    </xdr:to>
    <xdr:cxnSp macro="">
      <xdr:nvCxnSpPr>
        <xdr:cNvPr id="449" name="直線コネクタ 448"/>
        <xdr:cNvCxnSpPr/>
      </xdr:nvCxnSpPr>
      <xdr:spPr>
        <a:xfrm flipV="1">
          <a:off x="21323300" y="6625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50" name="楕円 449"/>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114300</xdr:rowOff>
    </xdr:to>
    <xdr:cxnSp macro="">
      <xdr:nvCxnSpPr>
        <xdr:cNvPr id="451" name="直線コネクタ 450"/>
        <xdr:cNvCxnSpPr/>
      </xdr:nvCxnSpPr>
      <xdr:spPr>
        <a:xfrm>
          <a:off x="20434300" y="6602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452" name="楕円 451"/>
        <xdr:cNvSpPr/>
      </xdr:nvSpPr>
      <xdr:spPr>
        <a:xfrm>
          <a:off x="1949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125730</xdr:rowOff>
    </xdr:to>
    <xdr:cxnSp macro="">
      <xdr:nvCxnSpPr>
        <xdr:cNvPr id="453" name="直線コネクタ 452"/>
        <xdr:cNvCxnSpPr/>
      </xdr:nvCxnSpPr>
      <xdr:spPr>
        <a:xfrm flipV="1">
          <a:off x="19545300" y="660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5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55"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56"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57" name="n_1main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58"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21607</xdr:rowOff>
    </xdr:from>
    <xdr:ext cx="469744" cy="259045"/>
    <xdr:sp macro="" textlink="">
      <xdr:nvSpPr>
        <xdr:cNvPr id="459" name="n_3mainValue【認定こども園・幼稚園・保育所】&#10;一人当たり面積"/>
        <xdr:cNvSpPr txBox="1"/>
      </xdr:nvSpPr>
      <xdr:spPr>
        <a:xfrm>
          <a:off x="19310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1"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01" name="楕円 500"/>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02"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03" name="楕円 502"/>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34290</xdr:rowOff>
    </xdr:to>
    <xdr:cxnSp macro="">
      <xdr:nvCxnSpPr>
        <xdr:cNvPr id="504" name="直線コネクタ 503"/>
        <xdr:cNvCxnSpPr/>
      </xdr:nvCxnSpPr>
      <xdr:spPr>
        <a:xfrm flipV="1">
          <a:off x="15481300" y="10447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05" name="楕円 504"/>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61</xdr:row>
      <xdr:rowOff>34290</xdr:rowOff>
    </xdr:to>
    <xdr:cxnSp macro="">
      <xdr:nvCxnSpPr>
        <xdr:cNvPr id="506" name="直線コネクタ 505"/>
        <xdr:cNvCxnSpPr/>
      </xdr:nvCxnSpPr>
      <xdr:spPr>
        <a:xfrm>
          <a:off x="14592300" y="103980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07" name="楕円 506"/>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153488</xdr:rowOff>
    </xdr:to>
    <xdr:cxnSp macro="">
      <xdr:nvCxnSpPr>
        <xdr:cNvPr id="508" name="直線コネクタ 507"/>
        <xdr:cNvCxnSpPr/>
      </xdr:nvCxnSpPr>
      <xdr:spPr>
        <a:xfrm flipV="1">
          <a:off x="13703300" y="103980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09"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0" name="n_2aveValue【学校施設】&#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11"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12"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13" name="n_2mainValue【学校施設】&#10;有形固定資産減価償却率"/>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14" name="n_3mainValue【学校施設】&#10;有形固定資産減価償却率"/>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42"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118364</xdr:rowOff>
    </xdr:from>
    <xdr:to>
      <xdr:col>116</xdr:col>
      <xdr:colOff>114300</xdr:colOff>
      <xdr:row>61</xdr:row>
      <xdr:rowOff>48514</xdr:rowOff>
    </xdr:to>
    <xdr:sp macro="" textlink="">
      <xdr:nvSpPr>
        <xdr:cNvPr id="552" name="楕円 551"/>
        <xdr:cNvSpPr/>
      </xdr:nvSpPr>
      <xdr:spPr>
        <a:xfrm>
          <a:off x="22110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141241</xdr:rowOff>
    </xdr:from>
    <xdr:ext cx="469744" cy="259045"/>
    <xdr:sp macro="" textlink="">
      <xdr:nvSpPr>
        <xdr:cNvPr id="553" name="【学校施設】&#10;一人当たり面積該当値テキスト"/>
        <xdr:cNvSpPr txBox="1"/>
      </xdr:nvSpPr>
      <xdr:spPr>
        <a:xfrm>
          <a:off x="22199600" y="102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554" name="楕円 553"/>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36576</xdr:rowOff>
    </xdr:from>
    <xdr:to>
      <xdr:col>116</xdr:col>
      <xdr:colOff>63500</xdr:colOff>
      <xdr:row>60</xdr:row>
      <xdr:rowOff>169164</xdr:rowOff>
    </xdr:to>
    <xdr:cxnSp macro="">
      <xdr:nvCxnSpPr>
        <xdr:cNvPr id="555" name="直線コネクタ 554"/>
        <xdr:cNvCxnSpPr/>
      </xdr:nvCxnSpPr>
      <xdr:spPr>
        <a:xfrm>
          <a:off x="21323300" y="1032357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134366</xdr:rowOff>
    </xdr:from>
    <xdr:to>
      <xdr:col>107</xdr:col>
      <xdr:colOff>101600</xdr:colOff>
      <xdr:row>60</xdr:row>
      <xdr:rowOff>64516</xdr:rowOff>
    </xdr:to>
    <xdr:sp macro="" textlink="">
      <xdr:nvSpPr>
        <xdr:cNvPr id="556" name="楕円 555"/>
        <xdr:cNvSpPr/>
      </xdr:nvSpPr>
      <xdr:spPr>
        <a:xfrm>
          <a:off x="2038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36576</xdr:rowOff>
    </xdr:to>
    <xdr:cxnSp macro="">
      <xdr:nvCxnSpPr>
        <xdr:cNvPr id="557" name="直線コネクタ 556"/>
        <xdr:cNvCxnSpPr/>
      </xdr:nvCxnSpPr>
      <xdr:spPr>
        <a:xfrm>
          <a:off x="20434300" y="10300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132842</xdr:rowOff>
    </xdr:from>
    <xdr:to>
      <xdr:col>102</xdr:col>
      <xdr:colOff>165100</xdr:colOff>
      <xdr:row>60</xdr:row>
      <xdr:rowOff>62992</xdr:rowOff>
    </xdr:to>
    <xdr:sp macro="" textlink="">
      <xdr:nvSpPr>
        <xdr:cNvPr id="558" name="楕円 557"/>
        <xdr:cNvSpPr/>
      </xdr:nvSpPr>
      <xdr:spPr>
        <a:xfrm>
          <a:off x="194945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xdr:rowOff>
    </xdr:from>
    <xdr:to>
      <xdr:col>107</xdr:col>
      <xdr:colOff>50800</xdr:colOff>
      <xdr:row>60</xdr:row>
      <xdr:rowOff>13716</xdr:rowOff>
    </xdr:to>
    <xdr:cxnSp macro="">
      <xdr:nvCxnSpPr>
        <xdr:cNvPr id="559" name="直線コネクタ 558"/>
        <xdr:cNvCxnSpPr/>
      </xdr:nvCxnSpPr>
      <xdr:spPr>
        <a:xfrm>
          <a:off x="19545300" y="102991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60"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561"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562" name="n_3aveValue【学校施設】&#10;一人当たり面積"/>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563" name="n_1mainValue【学校施設】&#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81043</xdr:rowOff>
    </xdr:from>
    <xdr:ext cx="469744" cy="259045"/>
    <xdr:sp macro="" textlink="">
      <xdr:nvSpPr>
        <xdr:cNvPr id="564" name="n_2mainValue【学校施設】&#10;一人当たり面積"/>
        <xdr:cNvSpPr txBox="1"/>
      </xdr:nvSpPr>
      <xdr:spPr>
        <a:xfrm>
          <a:off x="20199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79519</xdr:rowOff>
    </xdr:from>
    <xdr:ext cx="469744" cy="259045"/>
    <xdr:sp macro="" textlink="">
      <xdr:nvSpPr>
        <xdr:cNvPr id="565" name="n_3mainValue【学校施設】&#10;一人当たり面積"/>
        <xdr:cNvSpPr txBox="1"/>
      </xdr:nvSpPr>
      <xdr:spPr>
        <a:xfrm>
          <a:off x="19310427"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96"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0" name="フローチャート: 判断 59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6" name="楕円 605"/>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07" name="【児童館】&#10;有形固定資産減価償却率該当値テキスト"/>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608" name="楕円 607"/>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81</xdr:row>
      <xdr:rowOff>7076</xdr:rowOff>
    </xdr:to>
    <xdr:cxnSp macro="">
      <xdr:nvCxnSpPr>
        <xdr:cNvPr id="609" name="直線コネクタ 608"/>
        <xdr:cNvCxnSpPr/>
      </xdr:nvCxnSpPr>
      <xdr:spPr>
        <a:xfrm flipV="1">
          <a:off x="15481300" y="138618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610" name="楕円 609"/>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41366</xdr:rowOff>
    </xdr:to>
    <xdr:cxnSp macro="">
      <xdr:nvCxnSpPr>
        <xdr:cNvPr id="611" name="直線コネクタ 610"/>
        <xdr:cNvCxnSpPr/>
      </xdr:nvCxnSpPr>
      <xdr:spPr>
        <a:xfrm flipV="1">
          <a:off x="14592300" y="138945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612" name="楕円 611"/>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41366</xdr:rowOff>
    </xdr:from>
    <xdr:to>
      <xdr:col>76</xdr:col>
      <xdr:colOff>114300</xdr:colOff>
      <xdr:row>81</xdr:row>
      <xdr:rowOff>74023</xdr:rowOff>
    </xdr:to>
    <xdr:cxnSp macro="">
      <xdr:nvCxnSpPr>
        <xdr:cNvPr id="613" name="直線コネクタ 612"/>
        <xdr:cNvCxnSpPr/>
      </xdr:nvCxnSpPr>
      <xdr:spPr>
        <a:xfrm flipV="1">
          <a:off x="13703300" y="1392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14"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615" name="n_2aveValue【児童館】&#10;有形固定資産減価償却率"/>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6" name="n_3aveValue【児童館】&#10;有形固定資産減価償却率"/>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617" name="n_1mainValue【児童館】&#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618" name="n_2mainValue【児童館】&#10;有形固定資産減価償却率"/>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141350</xdr:rowOff>
    </xdr:from>
    <xdr:ext cx="405111" cy="259045"/>
    <xdr:sp macro="" textlink="">
      <xdr:nvSpPr>
        <xdr:cNvPr id="619" name="n_3mainValue【児童館】&#10;有形固定資産減価償却率"/>
        <xdr:cNvSpPr txBox="1"/>
      </xdr:nvSpPr>
      <xdr:spPr>
        <a:xfrm>
          <a:off x="13500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50"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4" name="フローチャート: 判断 65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60" name="楕円 659"/>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61"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662" name="楕円 661"/>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663" name="直線コネクタ 662"/>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64" name="楕円 663"/>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665" name="直線コネクタ 664"/>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66" name="楕円 665"/>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667" name="直線コネクタ 666"/>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6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69"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70"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671"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72"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73"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03"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7" name="フローチャート: 判断 706"/>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13" name="楕円 712"/>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14"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15" name="楕円 714"/>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161925</xdr:rowOff>
    </xdr:to>
    <xdr:cxnSp macro="">
      <xdr:nvCxnSpPr>
        <xdr:cNvPr id="716" name="直線コネクタ 715"/>
        <xdr:cNvCxnSpPr/>
      </xdr:nvCxnSpPr>
      <xdr:spPr>
        <a:xfrm flipV="1">
          <a:off x="15481300" y="18135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145414</xdr:rowOff>
    </xdr:from>
    <xdr:to>
      <xdr:col>76</xdr:col>
      <xdr:colOff>165100</xdr:colOff>
      <xdr:row>106</xdr:row>
      <xdr:rowOff>75564</xdr:rowOff>
    </xdr:to>
    <xdr:sp macro="" textlink="">
      <xdr:nvSpPr>
        <xdr:cNvPr id="717" name="楕円 716"/>
        <xdr:cNvSpPr/>
      </xdr:nvSpPr>
      <xdr:spPr>
        <a:xfrm>
          <a:off x="14541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24764</xdr:rowOff>
    </xdr:to>
    <xdr:cxnSp macro="">
      <xdr:nvCxnSpPr>
        <xdr:cNvPr id="718" name="直線コネクタ 717"/>
        <xdr:cNvCxnSpPr/>
      </xdr:nvCxnSpPr>
      <xdr:spPr>
        <a:xfrm flipV="1">
          <a:off x="14592300" y="18164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xdr:rowOff>
    </xdr:from>
    <xdr:to>
      <xdr:col>72</xdr:col>
      <xdr:colOff>38100</xdr:colOff>
      <xdr:row>106</xdr:row>
      <xdr:rowOff>117475</xdr:rowOff>
    </xdr:to>
    <xdr:sp macro="" textlink="">
      <xdr:nvSpPr>
        <xdr:cNvPr id="719" name="楕円 718"/>
        <xdr:cNvSpPr/>
      </xdr:nvSpPr>
      <xdr:spPr>
        <a:xfrm>
          <a:off x="1365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24764</xdr:rowOff>
    </xdr:from>
    <xdr:to>
      <xdr:col>76</xdr:col>
      <xdr:colOff>114300</xdr:colOff>
      <xdr:row>106</xdr:row>
      <xdr:rowOff>66675</xdr:rowOff>
    </xdr:to>
    <xdr:cxnSp macro="">
      <xdr:nvCxnSpPr>
        <xdr:cNvPr id="720" name="直線コネクタ 719"/>
        <xdr:cNvCxnSpPr/>
      </xdr:nvCxnSpPr>
      <xdr:spPr>
        <a:xfrm flipV="1">
          <a:off x="13703300" y="18198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21"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22"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23"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24" name="n_1mainValue【公民館】&#10;有形固定資産減価償却率"/>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66691</xdr:rowOff>
    </xdr:from>
    <xdr:ext cx="405111" cy="259045"/>
    <xdr:sp macro="" textlink="">
      <xdr:nvSpPr>
        <xdr:cNvPr id="725" name="n_2mainValue【公民館】&#10;有形固定資産減価償却率"/>
        <xdr:cNvSpPr txBox="1"/>
      </xdr:nvSpPr>
      <xdr:spPr>
        <a:xfrm>
          <a:off x="14389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108602</xdr:rowOff>
    </xdr:from>
    <xdr:ext cx="405111" cy="259045"/>
    <xdr:sp macro="" textlink="">
      <xdr:nvSpPr>
        <xdr:cNvPr id="726" name="n_3mainValue【公民館】&#10;有形固定資産減価償却率"/>
        <xdr:cNvSpPr txBox="1"/>
      </xdr:nvSpPr>
      <xdr:spPr>
        <a:xfrm>
          <a:off x="13500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9" name="フローチャート: 判断 75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65" name="楕円 764"/>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66"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7" name="楕円 766"/>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768" name="直線コネクタ 767"/>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69" name="楕円 768"/>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770" name="直線コネクタ 769"/>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71" name="楕円 770"/>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137161</xdr:rowOff>
    </xdr:to>
    <xdr:cxnSp macro="">
      <xdr:nvCxnSpPr>
        <xdr:cNvPr id="772" name="直線コネクタ 771"/>
        <xdr:cNvCxnSpPr/>
      </xdr:nvCxnSpPr>
      <xdr:spPr>
        <a:xfrm flipV="1">
          <a:off x="19545300" y="18295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3"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4"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5"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6"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77"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78" name="n_3mainValue【公民館】&#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類似団体と比較して特に有形固定資産減価償却率が高くなっている施設は、保健センター、一般廃棄物処理施設、児童館、幼稚園・保育所であり、特に低くなっている施設は、公営住宅、図書館である。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年度、大利根クリーンセンターが平成元年度に建設されたものであり</a:t>
          </a:r>
          <a:r>
            <a:rPr kumimoji="1" lang="ja-JP" altLang="ja-JP" sz="1100">
              <a:solidFill>
                <a:schemeClr val="dk1"/>
              </a:solidFill>
              <a:effectLst/>
              <a:latin typeface="+mn-lt"/>
              <a:ea typeface="+mn-ea"/>
              <a:cs typeface="+mn-cs"/>
            </a:rPr>
            <a:t>類似団体平均を大きく</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については、市内の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年度に建設されたものであり、</a:t>
          </a:r>
          <a:r>
            <a:rPr kumimoji="1" lang="ja-JP" altLang="ja-JP" sz="1100">
              <a:solidFill>
                <a:schemeClr val="dk1"/>
              </a:solidFill>
              <a:effectLst/>
              <a:latin typeface="+mn-lt"/>
              <a:ea typeface="+mn-ea"/>
              <a:cs typeface="+mn-cs"/>
            </a:rPr>
            <a:t>類似団体平均を大きく下回っている。公営住宅については平成になってから建設されたものがほとんどであり耐用年数の半分程度しか経過していないため、類似団体平均を大きく下回っている。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公共施設等総合管理計画に基づき、今後、</a:t>
          </a:r>
          <a:r>
            <a:rPr kumimoji="1" lang="ja-JP" altLang="en-US" sz="1100">
              <a:solidFill>
                <a:schemeClr val="dk1"/>
              </a:solidFill>
              <a:effectLst/>
              <a:latin typeface="+mn-lt"/>
              <a:ea typeface="+mn-ea"/>
              <a:cs typeface="+mn-cs"/>
            </a:rPr>
            <a:t>幼稚園・保育所については、樋遣川幼稚園・大越幼稚園の耐震補強工事を実施し、</a:t>
          </a:r>
          <a:r>
            <a:rPr kumimoji="1" lang="ja-JP" altLang="ja-JP" sz="1100">
              <a:solidFill>
                <a:schemeClr val="dk1"/>
              </a:solidFill>
              <a:effectLst/>
              <a:latin typeface="+mn-lt"/>
              <a:ea typeface="+mn-ea"/>
              <a:cs typeface="+mn-cs"/>
            </a:rPr>
            <a:t>老朽化が著しい</a:t>
          </a:r>
          <a:r>
            <a:rPr kumimoji="1" lang="ja-JP" altLang="en-US" sz="1100">
              <a:solidFill>
                <a:schemeClr val="dk1"/>
              </a:solidFill>
              <a:effectLst/>
              <a:latin typeface="+mn-lt"/>
              <a:ea typeface="+mn-ea"/>
              <a:cs typeface="+mn-cs"/>
            </a:rPr>
            <a:t>学校施設については、田ケ谷小学校の大規模改修工事</a:t>
          </a:r>
          <a:r>
            <a:rPr kumimoji="1" lang="ja-JP" altLang="ja-JP" sz="1100">
              <a:solidFill>
                <a:schemeClr val="dk1"/>
              </a:solidFill>
              <a:effectLst/>
              <a:latin typeface="+mn-lt"/>
              <a:ea typeface="+mn-ea"/>
              <a:cs typeface="+mn-cs"/>
            </a:rPr>
            <a:t>に取り組んでいく。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2" name="楕円 71"/>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3"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4" name="楕円 73"/>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72934</xdr:rowOff>
    </xdr:to>
    <xdr:cxnSp macro="">
      <xdr:nvCxnSpPr>
        <xdr:cNvPr id="75" name="直線コネクタ 74"/>
        <xdr:cNvCxnSpPr/>
      </xdr:nvCxnSpPr>
      <xdr:spPr>
        <a:xfrm flipV="1">
          <a:off x="3797300" y="67219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6" name="楕円 75"/>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110490</xdr:rowOff>
    </xdr:to>
    <xdr:cxnSp macro="">
      <xdr:nvCxnSpPr>
        <xdr:cNvPr id="77" name="直線コネクタ 76"/>
        <xdr:cNvCxnSpPr/>
      </xdr:nvCxnSpPr>
      <xdr:spPr>
        <a:xfrm flipV="1">
          <a:off x="2908300" y="675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78" name="楕円 77"/>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148046</xdr:rowOff>
    </xdr:to>
    <xdr:cxnSp macro="">
      <xdr:nvCxnSpPr>
        <xdr:cNvPr id="79" name="直線コネクタ 78"/>
        <xdr:cNvCxnSpPr/>
      </xdr:nvCxnSpPr>
      <xdr:spPr>
        <a:xfrm flipV="1">
          <a:off x="2019300" y="67970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80"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3" name="n_1mainValue【図書館】&#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4" name="n_2mainValue【図書館】&#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85" name="n_3mainValue【図書館】&#10;有形固定資産減価償却率"/>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4" name="楕円 123"/>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5"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101600</xdr:rowOff>
    </xdr:from>
    <xdr:to>
      <xdr:col>50</xdr:col>
      <xdr:colOff>165100</xdr:colOff>
      <xdr:row>36</xdr:row>
      <xdr:rowOff>31750</xdr:rowOff>
    </xdr:to>
    <xdr:sp macro="" textlink="">
      <xdr:nvSpPr>
        <xdr:cNvPr id="126" name="楕円 125"/>
        <xdr:cNvSpPr/>
      </xdr:nvSpPr>
      <xdr:spPr>
        <a:xfrm>
          <a:off x="958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36</xdr:row>
      <xdr:rowOff>19050</xdr:rowOff>
    </xdr:to>
    <xdr:cxnSp macro="">
      <xdr:nvCxnSpPr>
        <xdr:cNvPr id="127" name="直線コネクタ 126"/>
        <xdr:cNvCxnSpPr/>
      </xdr:nvCxnSpPr>
      <xdr:spPr>
        <a:xfrm>
          <a:off x="9639300" y="615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101600</xdr:rowOff>
    </xdr:from>
    <xdr:to>
      <xdr:col>46</xdr:col>
      <xdr:colOff>38100</xdr:colOff>
      <xdr:row>36</xdr:row>
      <xdr:rowOff>31750</xdr:rowOff>
    </xdr:to>
    <xdr:sp macro="" textlink="">
      <xdr:nvSpPr>
        <xdr:cNvPr id="128" name="楕円 127"/>
        <xdr:cNvSpPr/>
      </xdr:nvSpPr>
      <xdr:spPr>
        <a:xfrm>
          <a:off x="869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152400</xdr:rowOff>
    </xdr:from>
    <xdr:to>
      <xdr:col>50</xdr:col>
      <xdr:colOff>114300</xdr:colOff>
      <xdr:row>35</xdr:row>
      <xdr:rowOff>152400</xdr:rowOff>
    </xdr:to>
    <xdr:cxnSp macro="">
      <xdr:nvCxnSpPr>
        <xdr:cNvPr id="129" name="直線コネクタ 128"/>
        <xdr:cNvCxnSpPr/>
      </xdr:nvCxnSpPr>
      <xdr:spPr>
        <a:xfrm>
          <a:off x="8750300" y="615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101600</xdr:rowOff>
    </xdr:from>
    <xdr:to>
      <xdr:col>41</xdr:col>
      <xdr:colOff>101600</xdr:colOff>
      <xdr:row>36</xdr:row>
      <xdr:rowOff>31750</xdr:rowOff>
    </xdr:to>
    <xdr:sp macro="" textlink="">
      <xdr:nvSpPr>
        <xdr:cNvPr id="130" name="楕円 129"/>
        <xdr:cNvSpPr/>
      </xdr:nvSpPr>
      <xdr:spPr>
        <a:xfrm>
          <a:off x="781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152400</xdr:rowOff>
    </xdr:from>
    <xdr:to>
      <xdr:col>45</xdr:col>
      <xdr:colOff>177800</xdr:colOff>
      <xdr:row>35</xdr:row>
      <xdr:rowOff>152400</xdr:rowOff>
    </xdr:to>
    <xdr:cxnSp macro="">
      <xdr:nvCxnSpPr>
        <xdr:cNvPr id="131" name="直線コネクタ 130"/>
        <xdr:cNvCxnSpPr/>
      </xdr:nvCxnSpPr>
      <xdr:spPr>
        <a:xfrm>
          <a:off x="7861300" y="615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48277</xdr:rowOff>
    </xdr:from>
    <xdr:ext cx="469744" cy="259045"/>
    <xdr:sp macro="" textlink="">
      <xdr:nvSpPr>
        <xdr:cNvPr id="135" name="n_1mainValue【図書館】&#10;一人当たり面積"/>
        <xdr:cNvSpPr txBox="1"/>
      </xdr:nvSpPr>
      <xdr:spPr>
        <a:xfrm>
          <a:off x="93917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48277</xdr:rowOff>
    </xdr:from>
    <xdr:ext cx="469744" cy="259045"/>
    <xdr:sp macro="" textlink="">
      <xdr:nvSpPr>
        <xdr:cNvPr id="136" name="n_2mainValue【図書館】&#10;一人当たり面積"/>
        <xdr:cNvSpPr txBox="1"/>
      </xdr:nvSpPr>
      <xdr:spPr>
        <a:xfrm>
          <a:off x="8515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48277</xdr:rowOff>
    </xdr:from>
    <xdr:ext cx="469744" cy="259045"/>
    <xdr:sp macro="" textlink="">
      <xdr:nvSpPr>
        <xdr:cNvPr id="137" name="n_3mainValue【図書館】&#10;一人当たり面積"/>
        <xdr:cNvSpPr txBox="1"/>
      </xdr:nvSpPr>
      <xdr:spPr>
        <a:xfrm>
          <a:off x="7626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7" name="楕円 176"/>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78" name="【体育館・プール】&#10;有形固定資産減価償却率該当値テキスト"/>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79" name="楕円 178"/>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30480</xdr:rowOff>
    </xdr:to>
    <xdr:cxnSp macro="">
      <xdr:nvCxnSpPr>
        <xdr:cNvPr id="180" name="直線コネクタ 179"/>
        <xdr:cNvCxnSpPr/>
      </xdr:nvCxnSpPr>
      <xdr:spPr>
        <a:xfrm flipV="1">
          <a:off x="3797300" y="10277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81" name="楕円 180"/>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60</xdr:row>
      <xdr:rowOff>30480</xdr:rowOff>
    </xdr:to>
    <xdr:cxnSp macro="">
      <xdr:nvCxnSpPr>
        <xdr:cNvPr id="182" name="直線コネクタ 181"/>
        <xdr:cNvCxnSpPr/>
      </xdr:nvCxnSpPr>
      <xdr:spPr>
        <a:xfrm>
          <a:off x="2908300" y="102146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3" name="楕円 182"/>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59</xdr:row>
      <xdr:rowOff>137160</xdr:rowOff>
    </xdr:to>
    <xdr:cxnSp macro="">
      <xdr:nvCxnSpPr>
        <xdr:cNvPr id="184" name="直線コネクタ 183"/>
        <xdr:cNvCxnSpPr/>
      </xdr:nvCxnSpPr>
      <xdr:spPr>
        <a:xfrm flipV="1">
          <a:off x="2019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88" name="n_1mainValue【体育館・プール】&#10;有形固定資産減価償却率"/>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89" name="n_2mainValue【体育館・プール】&#10;有形固定資産減価償却率"/>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0" name="n_3main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147320</xdr:rowOff>
    </xdr:from>
    <xdr:to>
      <xdr:col>55</xdr:col>
      <xdr:colOff>50800</xdr:colOff>
      <xdr:row>61</xdr:row>
      <xdr:rowOff>77470</xdr:rowOff>
    </xdr:to>
    <xdr:sp macro="" textlink="">
      <xdr:nvSpPr>
        <xdr:cNvPr id="229" name="楕円 228"/>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170197</xdr:rowOff>
    </xdr:from>
    <xdr:ext cx="469744" cy="259045"/>
    <xdr:sp macro="" textlink="">
      <xdr:nvSpPr>
        <xdr:cNvPr id="230" name="【体育館・プール】&#10;一人当たり面積該当値テキスト"/>
        <xdr:cNvSpPr txBox="1"/>
      </xdr:nvSpPr>
      <xdr:spPr>
        <a:xfrm>
          <a:off x="10515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31" name="楕円 230"/>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26670</xdr:rowOff>
    </xdr:from>
    <xdr:to>
      <xdr:col>55</xdr:col>
      <xdr:colOff>0</xdr:colOff>
      <xdr:row>61</xdr:row>
      <xdr:rowOff>83820</xdr:rowOff>
    </xdr:to>
    <xdr:cxnSp macro="">
      <xdr:nvCxnSpPr>
        <xdr:cNvPr id="232" name="直線コネクタ 231"/>
        <xdr:cNvCxnSpPr/>
      </xdr:nvCxnSpPr>
      <xdr:spPr>
        <a:xfrm flipV="1">
          <a:off x="9639300" y="10485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33" name="楕円 232"/>
        <xdr:cNvSpPr/>
      </xdr:nvSpPr>
      <xdr:spPr>
        <a:xfrm>
          <a:off x="869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83820</xdr:rowOff>
    </xdr:to>
    <xdr:cxnSp macro="">
      <xdr:nvCxnSpPr>
        <xdr:cNvPr id="234" name="直線コネクタ 233"/>
        <xdr:cNvCxnSpPr/>
      </xdr:nvCxnSpPr>
      <xdr:spPr>
        <a:xfrm>
          <a:off x="8750300" y="1054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xdr:rowOff>
    </xdr:from>
    <xdr:to>
      <xdr:col>41</xdr:col>
      <xdr:colOff>101600</xdr:colOff>
      <xdr:row>61</xdr:row>
      <xdr:rowOff>111760</xdr:rowOff>
    </xdr:to>
    <xdr:sp macro="" textlink="">
      <xdr:nvSpPr>
        <xdr:cNvPr id="235" name="楕円 234"/>
        <xdr:cNvSpPr/>
      </xdr:nvSpPr>
      <xdr:spPr>
        <a:xfrm>
          <a:off x="781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83820</xdr:rowOff>
    </xdr:to>
    <xdr:cxnSp macro="">
      <xdr:nvCxnSpPr>
        <xdr:cNvPr id="236" name="直線コネクタ 235"/>
        <xdr:cNvCxnSpPr/>
      </xdr:nvCxnSpPr>
      <xdr:spPr>
        <a:xfrm>
          <a:off x="7861300" y="10519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125747</xdr:rowOff>
    </xdr:from>
    <xdr:ext cx="469744" cy="259045"/>
    <xdr:sp macro="" textlink="">
      <xdr:nvSpPr>
        <xdr:cNvPr id="240" name="n_1main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125747</xdr:rowOff>
    </xdr:from>
    <xdr:ext cx="469744" cy="259045"/>
    <xdr:sp macro="" textlink="">
      <xdr:nvSpPr>
        <xdr:cNvPr id="241" name="n_2mainValue【体育館・プール】&#10;一人当たり面積"/>
        <xdr:cNvSpPr txBox="1"/>
      </xdr:nvSpPr>
      <xdr:spPr>
        <a:xfrm>
          <a:off x="8515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128287</xdr:rowOff>
    </xdr:from>
    <xdr:ext cx="469744" cy="259045"/>
    <xdr:sp macro="" textlink="">
      <xdr:nvSpPr>
        <xdr:cNvPr id="242" name="n_3mainValue【体育館・プール】&#10;一人当たり面積"/>
        <xdr:cNvSpPr txBox="1"/>
      </xdr:nvSpPr>
      <xdr:spPr>
        <a:xfrm>
          <a:off x="7626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284" name="直線コネクタ 283"/>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285"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286" name="直線コネクタ 285"/>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287"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288" name="直線コネクタ 28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289"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290" name="フローチャート: 判断 289"/>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91" name="フローチャート: 判断 290"/>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292" name="フローチャート: 判断 291"/>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293" name="フローチャート: 判断 29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129902</xdr:rowOff>
    </xdr:from>
    <xdr:to>
      <xdr:col>24</xdr:col>
      <xdr:colOff>114300</xdr:colOff>
      <xdr:row>104</xdr:row>
      <xdr:rowOff>60052</xdr:rowOff>
    </xdr:to>
    <xdr:sp macro="" textlink="">
      <xdr:nvSpPr>
        <xdr:cNvPr id="299" name="楕円 298"/>
        <xdr:cNvSpPr/>
      </xdr:nvSpPr>
      <xdr:spPr>
        <a:xfrm>
          <a:off x="4584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152779</xdr:rowOff>
    </xdr:from>
    <xdr:ext cx="405111" cy="259045"/>
    <xdr:sp macro="" textlink="">
      <xdr:nvSpPr>
        <xdr:cNvPr id="300" name="【市民会館】&#10;有形固定資産減価償却率該当値テキスト"/>
        <xdr:cNvSpPr txBox="1"/>
      </xdr:nvSpPr>
      <xdr:spPr>
        <a:xfrm>
          <a:off x="4673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01" name="楕円 300"/>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134982</xdr:rowOff>
    </xdr:to>
    <xdr:cxnSp macro="">
      <xdr:nvCxnSpPr>
        <xdr:cNvPr id="302" name="直線コネクタ 301"/>
        <xdr:cNvCxnSpPr/>
      </xdr:nvCxnSpPr>
      <xdr:spPr>
        <a:xfrm flipV="1">
          <a:off x="3797300" y="1784005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303" name="楕円 302"/>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161108</xdr:rowOff>
    </xdr:to>
    <xdr:cxnSp macro="">
      <xdr:nvCxnSpPr>
        <xdr:cNvPr id="304" name="直線コネクタ 303"/>
        <xdr:cNvCxnSpPr/>
      </xdr:nvCxnSpPr>
      <xdr:spPr>
        <a:xfrm flipV="1">
          <a:off x="2908300" y="179657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05" name="楕円 304"/>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27214</xdr:rowOff>
    </xdr:to>
    <xdr:cxnSp macro="">
      <xdr:nvCxnSpPr>
        <xdr:cNvPr id="306" name="直線コネクタ 305"/>
        <xdr:cNvCxnSpPr/>
      </xdr:nvCxnSpPr>
      <xdr:spPr>
        <a:xfrm flipV="1">
          <a:off x="2019300" y="179919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07"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08"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09"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310"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56985</xdr:rowOff>
    </xdr:from>
    <xdr:ext cx="405111" cy="259045"/>
    <xdr:sp macro="" textlink="">
      <xdr:nvSpPr>
        <xdr:cNvPr id="311" name="n_2mainValue【市民会館】&#10;有形固定資産減価償却率"/>
        <xdr:cNvSpPr txBox="1"/>
      </xdr:nvSpPr>
      <xdr:spPr>
        <a:xfrm>
          <a:off x="2705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12" name="n_3main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36" name="直線コネクタ 335"/>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37"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38" name="直線コネクタ 33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339"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340" name="直線コネクタ 339"/>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341"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42" name="フローチャート: 判断 341"/>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43" name="フローチャート: 判断 342"/>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44" name="フローチャート: 判断 343"/>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345" name="フローチャート: 判断 344"/>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351" name="楕円 350"/>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25416</xdr:rowOff>
    </xdr:from>
    <xdr:ext cx="469744" cy="259045"/>
    <xdr:sp macro="" textlink="">
      <xdr:nvSpPr>
        <xdr:cNvPr id="352" name="【市民会館】&#10;一人当たり面積該当値テキスト"/>
        <xdr:cNvSpPr txBox="1"/>
      </xdr:nvSpPr>
      <xdr:spPr>
        <a:xfrm>
          <a:off x="10515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353" name="楕円 352"/>
        <xdr:cNvSpPr/>
      </xdr:nvSpPr>
      <xdr:spPr>
        <a:xfrm>
          <a:off x="9588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26670</xdr:rowOff>
    </xdr:from>
    <xdr:to>
      <xdr:col>55</xdr:col>
      <xdr:colOff>0</xdr:colOff>
      <xdr:row>105</xdr:row>
      <xdr:rowOff>53339</xdr:rowOff>
    </xdr:to>
    <xdr:cxnSp macro="">
      <xdr:nvCxnSpPr>
        <xdr:cNvPr id="354" name="直線コネクタ 353"/>
        <xdr:cNvCxnSpPr/>
      </xdr:nvCxnSpPr>
      <xdr:spPr>
        <a:xfrm>
          <a:off x="9639300" y="1785747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55880</xdr:rowOff>
    </xdr:from>
    <xdr:to>
      <xdr:col>46</xdr:col>
      <xdr:colOff>38100</xdr:colOff>
      <xdr:row>103</xdr:row>
      <xdr:rowOff>157480</xdr:rowOff>
    </xdr:to>
    <xdr:sp macro="" textlink="">
      <xdr:nvSpPr>
        <xdr:cNvPr id="355" name="楕円 354"/>
        <xdr:cNvSpPr/>
      </xdr:nvSpPr>
      <xdr:spPr>
        <a:xfrm>
          <a:off x="8699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106680</xdr:rowOff>
    </xdr:from>
    <xdr:to>
      <xdr:col>50</xdr:col>
      <xdr:colOff>114300</xdr:colOff>
      <xdr:row>104</xdr:row>
      <xdr:rowOff>26670</xdr:rowOff>
    </xdr:to>
    <xdr:cxnSp macro="">
      <xdr:nvCxnSpPr>
        <xdr:cNvPr id="356" name="直線コネクタ 355"/>
        <xdr:cNvCxnSpPr/>
      </xdr:nvCxnSpPr>
      <xdr:spPr>
        <a:xfrm>
          <a:off x="8750300" y="1776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59689</xdr:rowOff>
    </xdr:from>
    <xdr:to>
      <xdr:col>41</xdr:col>
      <xdr:colOff>101600</xdr:colOff>
      <xdr:row>103</xdr:row>
      <xdr:rowOff>161289</xdr:rowOff>
    </xdr:to>
    <xdr:sp macro="" textlink="">
      <xdr:nvSpPr>
        <xdr:cNvPr id="357" name="楕円 356"/>
        <xdr:cNvSpPr/>
      </xdr:nvSpPr>
      <xdr:spPr>
        <a:xfrm>
          <a:off x="781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106680</xdr:rowOff>
    </xdr:from>
    <xdr:to>
      <xdr:col>45</xdr:col>
      <xdr:colOff>177800</xdr:colOff>
      <xdr:row>103</xdr:row>
      <xdr:rowOff>110489</xdr:rowOff>
    </xdr:to>
    <xdr:cxnSp macro="">
      <xdr:nvCxnSpPr>
        <xdr:cNvPr id="358" name="直線コネクタ 357"/>
        <xdr:cNvCxnSpPr/>
      </xdr:nvCxnSpPr>
      <xdr:spPr>
        <a:xfrm flipV="1">
          <a:off x="7861300" y="17766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35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360"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361"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93997</xdr:rowOff>
    </xdr:from>
    <xdr:ext cx="469744" cy="259045"/>
    <xdr:sp macro="" textlink="">
      <xdr:nvSpPr>
        <xdr:cNvPr id="362" name="n_1mainValue【市民会館】&#10;一人当たり面積"/>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2557</xdr:rowOff>
    </xdr:from>
    <xdr:ext cx="469744" cy="259045"/>
    <xdr:sp macro="" textlink="">
      <xdr:nvSpPr>
        <xdr:cNvPr id="363" name="n_2mainValue【市民会館】&#10;一人当たり面積"/>
        <xdr:cNvSpPr txBox="1"/>
      </xdr:nvSpPr>
      <xdr:spPr>
        <a:xfrm>
          <a:off x="8515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6366</xdr:rowOff>
    </xdr:from>
    <xdr:ext cx="469744" cy="259045"/>
    <xdr:sp macro="" textlink="">
      <xdr:nvSpPr>
        <xdr:cNvPr id="364" name="n_3mainValue【市民会館】&#10;一人当たり面積"/>
        <xdr:cNvSpPr txBox="1"/>
      </xdr:nvSpPr>
      <xdr:spPr>
        <a:xfrm>
          <a:off x="7626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388" name="直線コネクタ 387"/>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389"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390" name="直線コネクタ 389"/>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391"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392" name="直線コネクタ 391"/>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93"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94" name="フローチャート: 判断 39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395" name="フローチャート: 判断 394"/>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396" name="フローチャート: 判断 395"/>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397" name="フローチャート: 判断 396"/>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03" name="楕円 402"/>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04" name="【一般廃棄物処理施設】&#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05" name="楕円 404"/>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66675</xdr:rowOff>
    </xdr:to>
    <xdr:cxnSp macro="">
      <xdr:nvCxnSpPr>
        <xdr:cNvPr id="406" name="直線コネクタ 405"/>
        <xdr:cNvCxnSpPr/>
      </xdr:nvCxnSpPr>
      <xdr:spPr>
        <a:xfrm flipV="1">
          <a:off x="15481300" y="6019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407" name="楕円 406"/>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118110</xdr:rowOff>
    </xdr:to>
    <xdr:cxnSp macro="">
      <xdr:nvCxnSpPr>
        <xdr:cNvPr id="408" name="直線コネクタ 407"/>
        <xdr:cNvCxnSpPr/>
      </xdr:nvCxnSpPr>
      <xdr:spPr>
        <a:xfrm flipV="1">
          <a:off x="14592300" y="6067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09" name="楕円 408"/>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169545</xdr:rowOff>
    </xdr:to>
    <xdr:cxnSp macro="">
      <xdr:nvCxnSpPr>
        <xdr:cNvPr id="410" name="直線コネクタ 409"/>
        <xdr:cNvCxnSpPr/>
      </xdr:nvCxnSpPr>
      <xdr:spPr>
        <a:xfrm flipV="1">
          <a:off x="13703300" y="61188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11"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12"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78122</xdr:rowOff>
    </xdr:from>
    <xdr:ext cx="405111" cy="259045"/>
    <xdr:sp macro="" textlink="">
      <xdr:nvSpPr>
        <xdr:cNvPr id="413" name="n_3aveValue【一般廃棄物処理施設】&#10;有形固定資産減価償却率"/>
        <xdr:cNvSpPr txBox="1"/>
      </xdr:nvSpPr>
      <xdr:spPr>
        <a:xfrm>
          <a:off x="13500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14" name="n_1mainValue【一般廃棄物処理施設】&#10;有形固定資産減価償却率"/>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415" name="n_2mainValue【一般廃棄物処理施設】&#10;有形固定資産減価償却率"/>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16" name="n_3mainValue【一般廃棄物処理施設】&#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0" name="テキスト ボックス 4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2" name="テキスト ボックス 43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34" name="テキスト ボックス 43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440" name="直線コネクタ 439"/>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441"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442" name="直線コネクタ 441"/>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443"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444" name="直線コネクタ 443"/>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445"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446" name="フローチャート: 判断 445"/>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447" name="フローチャート: 判断 446"/>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448" name="フローチャート: 判断 447"/>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449" name="フローチャート: 判断 448"/>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95593</xdr:rowOff>
    </xdr:from>
    <xdr:to>
      <xdr:col>116</xdr:col>
      <xdr:colOff>114300</xdr:colOff>
      <xdr:row>39</xdr:row>
      <xdr:rowOff>25743</xdr:rowOff>
    </xdr:to>
    <xdr:sp macro="" textlink="">
      <xdr:nvSpPr>
        <xdr:cNvPr id="455" name="楕円 454"/>
        <xdr:cNvSpPr/>
      </xdr:nvSpPr>
      <xdr:spPr>
        <a:xfrm>
          <a:off x="22110700" y="66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74020</xdr:rowOff>
    </xdr:from>
    <xdr:ext cx="534377" cy="259045"/>
    <xdr:sp macro="" textlink="">
      <xdr:nvSpPr>
        <xdr:cNvPr id="456" name="【一般廃棄物処理施設】&#10;一人当たり有形固定資産（償却資産）額該当値テキスト"/>
        <xdr:cNvSpPr txBox="1"/>
      </xdr:nvSpPr>
      <xdr:spPr>
        <a:xfrm>
          <a:off x="22199600" y="65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99364</xdr:rowOff>
    </xdr:from>
    <xdr:to>
      <xdr:col>112</xdr:col>
      <xdr:colOff>38100</xdr:colOff>
      <xdr:row>39</xdr:row>
      <xdr:rowOff>29514</xdr:rowOff>
    </xdr:to>
    <xdr:sp macro="" textlink="">
      <xdr:nvSpPr>
        <xdr:cNvPr id="457" name="楕円 456"/>
        <xdr:cNvSpPr/>
      </xdr:nvSpPr>
      <xdr:spPr>
        <a:xfrm>
          <a:off x="21272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146393</xdr:rowOff>
    </xdr:from>
    <xdr:to>
      <xdr:col>116</xdr:col>
      <xdr:colOff>63500</xdr:colOff>
      <xdr:row>38</xdr:row>
      <xdr:rowOff>150164</xdr:rowOff>
    </xdr:to>
    <xdr:cxnSp macro="">
      <xdr:nvCxnSpPr>
        <xdr:cNvPr id="458" name="直線コネクタ 457"/>
        <xdr:cNvCxnSpPr/>
      </xdr:nvCxnSpPr>
      <xdr:spPr>
        <a:xfrm flipV="1">
          <a:off x="21323300" y="6661493"/>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459" name="楕円 458"/>
        <xdr:cNvSpPr/>
      </xdr:nvSpPr>
      <xdr:spPr>
        <a:xfrm>
          <a:off x="20383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150164</xdr:rowOff>
    </xdr:from>
    <xdr:to>
      <xdr:col>111</xdr:col>
      <xdr:colOff>177800</xdr:colOff>
      <xdr:row>38</xdr:row>
      <xdr:rowOff>150978</xdr:rowOff>
    </xdr:to>
    <xdr:cxnSp macro="">
      <xdr:nvCxnSpPr>
        <xdr:cNvPr id="460" name="直線コネクタ 459"/>
        <xdr:cNvCxnSpPr/>
      </xdr:nvCxnSpPr>
      <xdr:spPr>
        <a:xfrm flipV="1">
          <a:off x="20434300" y="666526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102044</xdr:rowOff>
    </xdr:from>
    <xdr:to>
      <xdr:col>102</xdr:col>
      <xdr:colOff>165100</xdr:colOff>
      <xdr:row>39</xdr:row>
      <xdr:rowOff>32194</xdr:rowOff>
    </xdr:to>
    <xdr:sp macro="" textlink="">
      <xdr:nvSpPr>
        <xdr:cNvPr id="461" name="楕円 460"/>
        <xdr:cNvSpPr/>
      </xdr:nvSpPr>
      <xdr:spPr>
        <a:xfrm>
          <a:off x="19494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150978</xdr:rowOff>
    </xdr:from>
    <xdr:to>
      <xdr:col>107</xdr:col>
      <xdr:colOff>50800</xdr:colOff>
      <xdr:row>38</xdr:row>
      <xdr:rowOff>152844</xdr:rowOff>
    </xdr:to>
    <xdr:cxnSp macro="">
      <xdr:nvCxnSpPr>
        <xdr:cNvPr id="462" name="直線コネクタ 461"/>
        <xdr:cNvCxnSpPr/>
      </xdr:nvCxnSpPr>
      <xdr:spPr>
        <a:xfrm flipV="1">
          <a:off x="19545300" y="666607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463"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464"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465"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20641</xdr:rowOff>
    </xdr:from>
    <xdr:ext cx="534377" cy="259045"/>
    <xdr:sp macro="" textlink="">
      <xdr:nvSpPr>
        <xdr:cNvPr id="466" name="n_1mainValue【一般廃棄物処理施設】&#10;一人当たり有形固定資産（償却資産）額"/>
        <xdr:cNvSpPr txBox="1"/>
      </xdr:nvSpPr>
      <xdr:spPr>
        <a:xfrm>
          <a:off x="21043411" y="67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21455</xdr:rowOff>
    </xdr:from>
    <xdr:ext cx="534377" cy="259045"/>
    <xdr:sp macro="" textlink="">
      <xdr:nvSpPr>
        <xdr:cNvPr id="467" name="n_2mainValue【一般廃棄物処理施設】&#10;一人当たり有形固定資産（償却資産）額"/>
        <xdr:cNvSpPr txBox="1"/>
      </xdr:nvSpPr>
      <xdr:spPr>
        <a:xfrm>
          <a:off x="20167111" y="67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23321</xdr:rowOff>
    </xdr:from>
    <xdr:ext cx="534377" cy="259045"/>
    <xdr:sp macro="" textlink="">
      <xdr:nvSpPr>
        <xdr:cNvPr id="468" name="n_3mainValue【一般廃棄物処理施設】&#10;一人当たり有形固定資産（償却資産）額"/>
        <xdr:cNvSpPr txBox="1"/>
      </xdr:nvSpPr>
      <xdr:spPr>
        <a:xfrm>
          <a:off x="19278111" y="67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7" name="テキスト ボックス 48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491" name="直線コネクタ 490"/>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492"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493" name="直線コネクタ 492"/>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4"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5" name="直線コネクタ 494"/>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496"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497" name="フローチャート: 判断 496"/>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98" name="フローチャート: 判断 49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99" name="フローチャート: 判断 498"/>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00" name="フローチャート: 判断 499"/>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06" name="楕円 505"/>
        <xdr:cNvSpPr/>
      </xdr:nvSpPr>
      <xdr:spPr>
        <a:xfrm>
          <a:off x="16268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111523</xdr:rowOff>
    </xdr:from>
    <xdr:ext cx="405111" cy="259045"/>
    <xdr:sp macro="" textlink="">
      <xdr:nvSpPr>
        <xdr:cNvPr id="507" name="【保健センター・保健所】&#10;有形固定資産減価償却率該当値テキスト"/>
        <xdr:cNvSpPr txBox="1"/>
      </xdr:nvSpPr>
      <xdr:spPr>
        <a:xfrm>
          <a:off x="16357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08" name="楕円 507"/>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11430</xdr:rowOff>
    </xdr:to>
    <xdr:cxnSp macro="">
      <xdr:nvCxnSpPr>
        <xdr:cNvPr id="509" name="直線コネクタ 508"/>
        <xdr:cNvCxnSpPr/>
      </xdr:nvCxnSpPr>
      <xdr:spPr>
        <a:xfrm flipV="1">
          <a:off x="15481300" y="99120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10" name="楕円 509"/>
        <xdr:cNvSpPr/>
      </xdr:nvSpPr>
      <xdr:spPr>
        <a:xfrm>
          <a:off x="14541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61722</xdr:rowOff>
    </xdr:to>
    <xdr:cxnSp macro="">
      <xdr:nvCxnSpPr>
        <xdr:cNvPr id="511" name="直線コネクタ 510"/>
        <xdr:cNvCxnSpPr/>
      </xdr:nvCxnSpPr>
      <xdr:spPr>
        <a:xfrm flipV="1">
          <a:off x="14592300" y="995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2" name="楕円 511"/>
        <xdr:cNvSpPr/>
      </xdr:nvSpPr>
      <xdr:spPr>
        <a:xfrm>
          <a:off x="1365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61722</xdr:rowOff>
    </xdr:from>
    <xdr:to>
      <xdr:col>76</xdr:col>
      <xdr:colOff>114300</xdr:colOff>
      <xdr:row>58</xdr:row>
      <xdr:rowOff>109728</xdr:rowOff>
    </xdr:to>
    <xdr:cxnSp macro="">
      <xdr:nvCxnSpPr>
        <xdr:cNvPr id="513" name="直線コネクタ 512"/>
        <xdr:cNvCxnSpPr/>
      </xdr:nvCxnSpPr>
      <xdr:spPr>
        <a:xfrm flipV="1">
          <a:off x="13703300" y="100058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4"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15"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16"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517" name="n_1mainValue【保健センター・保健所】&#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518" name="n_2mainValue【保健センター・保健所】&#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19" name="n_3mainValue【保健センター・保健所】&#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41" name="直線コネクタ 54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4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43" name="直線コネクタ 54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6"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7" name="フローチャート: 判断 546"/>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48" name="フローチャート: 判断 547"/>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9" name="フローチャート: 判断 548"/>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50" name="フローチャート: 判断 549"/>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56" name="楕円 555"/>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557" name="【保健センター・保健所】&#10;一人当たり面積該当値テキスト"/>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558" name="楕円 557"/>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137160</xdr:rowOff>
    </xdr:to>
    <xdr:cxnSp macro="">
      <xdr:nvCxnSpPr>
        <xdr:cNvPr id="559" name="直線コネクタ 558"/>
        <xdr:cNvCxnSpPr/>
      </xdr:nvCxnSpPr>
      <xdr:spPr>
        <a:xfrm>
          <a:off x="21323300" y="10378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60" name="楕円 559"/>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91440</xdr:rowOff>
    </xdr:to>
    <xdr:cxnSp macro="">
      <xdr:nvCxnSpPr>
        <xdr:cNvPr id="561" name="直線コネクタ 560"/>
        <xdr:cNvCxnSpPr/>
      </xdr:nvCxnSpPr>
      <xdr:spPr>
        <a:xfrm>
          <a:off x="20434300" y="1028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562" name="楕円 561"/>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563" name="直線コネクタ 562"/>
        <xdr:cNvCxnSpPr/>
      </xdr:nvCxnSpPr>
      <xdr:spPr>
        <a:xfrm>
          <a:off x="19545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564" name="n_1ave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5"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566" name="n_3aveValue【保健センター・保健所】&#10;一人当たり面積"/>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158767</xdr:rowOff>
    </xdr:from>
    <xdr:ext cx="469744" cy="259045"/>
    <xdr:sp macro="" textlink="">
      <xdr:nvSpPr>
        <xdr:cNvPr id="567" name="n_1mainValue【保健センター・保健所】&#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8"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569"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41911</xdr:rowOff>
    </xdr:from>
    <xdr:to>
      <xdr:col>85</xdr:col>
      <xdr:colOff>126364</xdr:colOff>
      <xdr:row>86</xdr:row>
      <xdr:rowOff>121920</xdr:rowOff>
    </xdr:to>
    <xdr:cxnSp macro="">
      <xdr:nvCxnSpPr>
        <xdr:cNvPr id="594" name="直線コネクタ 593"/>
        <xdr:cNvCxnSpPr/>
      </xdr:nvCxnSpPr>
      <xdr:spPr>
        <a:xfrm flipV="1">
          <a:off x="16318864" y="13757911"/>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95" name="【消防施設】&#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96" name="直線コネクタ 595"/>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160038</xdr:rowOff>
    </xdr:from>
    <xdr:ext cx="405111" cy="259045"/>
    <xdr:sp macro="" textlink="">
      <xdr:nvSpPr>
        <xdr:cNvPr id="597" name="【消防施設】&#10;有形固定資産減価償却率最大値テキスト"/>
        <xdr:cNvSpPr txBox="1"/>
      </xdr:nvSpPr>
      <xdr:spPr>
        <a:xfrm>
          <a:off x="163576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41911</xdr:rowOff>
    </xdr:from>
    <xdr:to>
      <xdr:col>86</xdr:col>
      <xdr:colOff>25400</xdr:colOff>
      <xdr:row>80</xdr:row>
      <xdr:rowOff>41911</xdr:rowOff>
    </xdr:to>
    <xdr:cxnSp macro="">
      <xdr:nvCxnSpPr>
        <xdr:cNvPr id="598" name="直線コネクタ 597"/>
        <xdr:cNvCxnSpPr/>
      </xdr:nvCxnSpPr>
      <xdr:spPr>
        <a:xfrm>
          <a:off x="16230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65422</xdr:rowOff>
    </xdr:from>
    <xdr:ext cx="405111" cy="259045"/>
    <xdr:sp macro="" textlink="">
      <xdr:nvSpPr>
        <xdr:cNvPr id="599" name="【消防施設】&#10;有形固定資産減価償却率平均値テキスト"/>
        <xdr:cNvSpPr txBox="1"/>
      </xdr:nvSpPr>
      <xdr:spPr>
        <a:xfrm>
          <a:off x="16357600" y="1395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0" name="フローチャート: 判断 599"/>
        <xdr:cNvSpPr/>
      </xdr:nvSpPr>
      <xdr:spPr>
        <a:xfrm>
          <a:off x="162687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97789</xdr:rowOff>
    </xdr:from>
    <xdr:to>
      <xdr:col>81</xdr:col>
      <xdr:colOff>101600</xdr:colOff>
      <xdr:row>83</xdr:row>
      <xdr:rowOff>27939</xdr:rowOff>
    </xdr:to>
    <xdr:sp macro="" textlink="">
      <xdr:nvSpPr>
        <xdr:cNvPr id="601" name="フローチャート: 判断 600"/>
        <xdr:cNvSpPr/>
      </xdr:nvSpPr>
      <xdr:spPr>
        <a:xfrm>
          <a:off x="154305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17780</xdr:rowOff>
    </xdr:from>
    <xdr:to>
      <xdr:col>76</xdr:col>
      <xdr:colOff>165100</xdr:colOff>
      <xdr:row>83</xdr:row>
      <xdr:rowOff>119380</xdr:rowOff>
    </xdr:to>
    <xdr:sp macro="" textlink="">
      <xdr:nvSpPr>
        <xdr:cNvPr id="602" name="フローチャート: 判断 601"/>
        <xdr:cNvSpPr/>
      </xdr:nvSpPr>
      <xdr:spPr>
        <a:xfrm>
          <a:off x="14541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03" name="フローチャート: 判断 602"/>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9" name="楕円 608"/>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20972</xdr:rowOff>
    </xdr:from>
    <xdr:ext cx="405111" cy="259045"/>
    <xdr:sp macro="" textlink="">
      <xdr:nvSpPr>
        <xdr:cNvPr id="610" name="【消防施設】&#10;有形固定資産減価償却率該当値テキスト"/>
        <xdr:cNvSpPr txBox="1"/>
      </xdr:nvSpPr>
      <xdr:spPr>
        <a:xfrm>
          <a:off x="16357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611" name="楕円 610"/>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123825</xdr:rowOff>
    </xdr:to>
    <xdr:cxnSp macro="">
      <xdr:nvCxnSpPr>
        <xdr:cNvPr id="612" name="直線コネクタ 611"/>
        <xdr:cNvCxnSpPr/>
      </xdr:nvCxnSpPr>
      <xdr:spPr>
        <a:xfrm flipV="1">
          <a:off x="15481300" y="14152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13" name="楕円 612"/>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152400</xdr:rowOff>
    </xdr:to>
    <xdr:cxnSp macro="">
      <xdr:nvCxnSpPr>
        <xdr:cNvPr id="614" name="直線コネクタ 613"/>
        <xdr:cNvCxnSpPr/>
      </xdr:nvCxnSpPr>
      <xdr:spPr>
        <a:xfrm flipV="1">
          <a:off x="14592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15" name="楕円 614"/>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19050</xdr:rowOff>
    </xdr:from>
    <xdr:to>
      <xdr:col>76</xdr:col>
      <xdr:colOff>114300</xdr:colOff>
      <xdr:row>82</xdr:row>
      <xdr:rowOff>152400</xdr:rowOff>
    </xdr:to>
    <xdr:cxnSp macro="">
      <xdr:nvCxnSpPr>
        <xdr:cNvPr id="616" name="直線コネクタ 615"/>
        <xdr:cNvCxnSpPr/>
      </xdr:nvCxnSpPr>
      <xdr:spPr>
        <a:xfrm>
          <a:off x="13703300" y="13563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19066</xdr:rowOff>
    </xdr:from>
    <xdr:ext cx="405111" cy="259045"/>
    <xdr:sp macro="" textlink="">
      <xdr:nvSpPr>
        <xdr:cNvPr id="617" name="n_1aveValue【消防施設】&#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618" name="n_2aveValue【消防施設】&#10;有形固定資産減価償却率"/>
        <xdr:cNvSpPr txBox="1"/>
      </xdr:nvSpPr>
      <xdr:spPr>
        <a:xfrm>
          <a:off x="14389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19" name="n_3aveValue【消防施設】&#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19702</xdr:rowOff>
    </xdr:from>
    <xdr:ext cx="405111" cy="259045"/>
    <xdr:sp macro="" textlink="">
      <xdr:nvSpPr>
        <xdr:cNvPr id="620" name="n_1mainValue【消防施設】&#10;有形固定資産減価償却率"/>
        <xdr:cNvSpPr txBox="1"/>
      </xdr:nvSpPr>
      <xdr:spPr>
        <a:xfrm>
          <a:off x="15266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21" name="n_2mainValue【消防施設】&#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86377</xdr:rowOff>
    </xdr:from>
    <xdr:ext cx="405111" cy="259045"/>
    <xdr:sp macro="" textlink="">
      <xdr:nvSpPr>
        <xdr:cNvPr id="622" name="n_3mainValue【消防施設】&#10;有形固定資産減価償却率"/>
        <xdr:cNvSpPr txBox="1"/>
      </xdr:nvSpPr>
      <xdr:spPr>
        <a:xfrm>
          <a:off x="13500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46" name="直線コネクタ 645"/>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47"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48" name="直線コネクタ 647"/>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49"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50" name="直線コネクタ 649"/>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51"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52" name="フローチャート: 判断 65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53" name="フローチャート: 判断 65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54" name="フローチャート: 判断 653"/>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55" name="フローチャート: 判断 65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36830</xdr:rowOff>
    </xdr:from>
    <xdr:to>
      <xdr:col>116</xdr:col>
      <xdr:colOff>114300</xdr:colOff>
      <xdr:row>83</xdr:row>
      <xdr:rowOff>138430</xdr:rowOff>
    </xdr:to>
    <xdr:sp macro="" textlink="">
      <xdr:nvSpPr>
        <xdr:cNvPr id="661" name="楕円 660"/>
        <xdr:cNvSpPr/>
      </xdr:nvSpPr>
      <xdr:spPr>
        <a:xfrm>
          <a:off x="22110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59707</xdr:rowOff>
    </xdr:from>
    <xdr:ext cx="469744" cy="259045"/>
    <xdr:sp macro="" textlink="">
      <xdr:nvSpPr>
        <xdr:cNvPr id="662" name="【消防施設】&#10;一人当たり面積該当値テキスト"/>
        <xdr:cNvSpPr txBox="1"/>
      </xdr:nvSpPr>
      <xdr:spPr>
        <a:xfrm>
          <a:off x="22199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3" name="楕円 66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87630</xdr:rowOff>
    </xdr:from>
    <xdr:to>
      <xdr:col>116</xdr:col>
      <xdr:colOff>63500</xdr:colOff>
      <xdr:row>83</xdr:row>
      <xdr:rowOff>95250</xdr:rowOff>
    </xdr:to>
    <xdr:cxnSp macro="">
      <xdr:nvCxnSpPr>
        <xdr:cNvPr id="664" name="直線コネクタ 663"/>
        <xdr:cNvCxnSpPr/>
      </xdr:nvCxnSpPr>
      <xdr:spPr>
        <a:xfrm flipV="1">
          <a:off x="21323300" y="1431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5" name="楕円 664"/>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6" name="直線コネクタ 665"/>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7" name="楕円 666"/>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86</xdr:row>
      <xdr:rowOff>15239</xdr:rowOff>
    </xdr:to>
    <xdr:cxnSp macro="">
      <xdr:nvCxnSpPr>
        <xdr:cNvPr id="668" name="直線コネクタ 667"/>
        <xdr:cNvCxnSpPr/>
      </xdr:nvCxnSpPr>
      <xdr:spPr>
        <a:xfrm flipV="1">
          <a:off x="19545300" y="143256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6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670" name="n_2aveValue【消防施設】&#10;一人当たり面積"/>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1"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72"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3"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74"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00" name="直線コネクタ 699"/>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01"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02" name="直線コネクタ 701"/>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03"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04" name="直線コネクタ 703"/>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05"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06" name="フローチャート: 判断 705"/>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07" name="フローチャート: 判断 70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08" name="フローチャート: 判断 707"/>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09" name="フローチャート: 判断 708"/>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15" name="楕円 714"/>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716" name="【庁舎】&#10;有形固定資産減価償却率該当値テキスト"/>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17" name="楕円 716"/>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159476</xdr:rowOff>
    </xdr:to>
    <xdr:cxnSp macro="">
      <xdr:nvCxnSpPr>
        <xdr:cNvPr id="718" name="直線コネクタ 717"/>
        <xdr:cNvCxnSpPr/>
      </xdr:nvCxnSpPr>
      <xdr:spPr>
        <a:xfrm flipV="1">
          <a:off x="15481300" y="1778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19" name="楕円 718"/>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159476</xdr:rowOff>
    </xdr:to>
    <xdr:cxnSp macro="">
      <xdr:nvCxnSpPr>
        <xdr:cNvPr id="720" name="直線コネクタ 719"/>
        <xdr:cNvCxnSpPr/>
      </xdr:nvCxnSpPr>
      <xdr:spPr>
        <a:xfrm>
          <a:off x="14592300" y="177110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87449</xdr:rowOff>
    </xdr:from>
    <xdr:to>
      <xdr:col>72</xdr:col>
      <xdr:colOff>38100</xdr:colOff>
      <xdr:row>103</xdr:row>
      <xdr:rowOff>17599</xdr:rowOff>
    </xdr:to>
    <xdr:sp macro="" textlink="">
      <xdr:nvSpPr>
        <xdr:cNvPr id="721" name="楕円 720"/>
        <xdr:cNvSpPr/>
      </xdr:nvSpPr>
      <xdr:spPr>
        <a:xfrm>
          <a:off x="1365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138249</xdr:rowOff>
    </xdr:from>
    <xdr:to>
      <xdr:col>76</xdr:col>
      <xdr:colOff>114300</xdr:colOff>
      <xdr:row>103</xdr:row>
      <xdr:rowOff>51707</xdr:rowOff>
    </xdr:to>
    <xdr:cxnSp macro="">
      <xdr:nvCxnSpPr>
        <xdr:cNvPr id="722" name="直線コネクタ 721"/>
        <xdr:cNvCxnSpPr/>
      </xdr:nvCxnSpPr>
      <xdr:spPr>
        <a:xfrm>
          <a:off x="13703300" y="176261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23"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24"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25" name="n_3ave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726" name="n_1mainValue【庁舎】&#10;有形固定資産減価償却率"/>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27" name="n_2mainValue【庁舎】&#10;有形固定資産減価償却率"/>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34126</xdr:rowOff>
    </xdr:from>
    <xdr:ext cx="405111" cy="259045"/>
    <xdr:sp macro="" textlink="">
      <xdr:nvSpPr>
        <xdr:cNvPr id="728" name="n_3mainValue【庁舎】&#10;有形固定資産減価償却率"/>
        <xdr:cNvSpPr txBox="1"/>
      </xdr:nvSpPr>
      <xdr:spPr>
        <a:xfrm>
          <a:off x="13500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9" name="直線コネクタ 7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0" name="テキスト ボックス 7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1" name="直線コネクタ 7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2" name="テキスト ボックス 7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3" name="直線コネクタ 7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4" name="テキスト ボックス 7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5" name="直線コネクタ 7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6" name="テキスト ボックス 7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50" name="直線コネクタ 749"/>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5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52" name="直線コネクタ 75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53"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54" name="直線コネクタ 753"/>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55"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56" name="フローチャート: 判断 755"/>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57" name="フローチャート: 判断 756"/>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58" name="フローチャート: 判断 757"/>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59" name="フローチャート: 判断 758"/>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765" name="楕円 764"/>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766"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767" name="楕円 766"/>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62485</xdr:rowOff>
    </xdr:to>
    <xdr:cxnSp macro="">
      <xdr:nvCxnSpPr>
        <xdr:cNvPr id="768" name="直線コネクタ 767"/>
        <xdr:cNvCxnSpPr/>
      </xdr:nvCxnSpPr>
      <xdr:spPr>
        <a:xfrm flipV="1">
          <a:off x="21323300" y="182338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769" name="楕円 768"/>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62485</xdr:rowOff>
    </xdr:to>
    <xdr:cxnSp macro="">
      <xdr:nvCxnSpPr>
        <xdr:cNvPr id="770" name="直線コネクタ 769"/>
        <xdr:cNvCxnSpPr/>
      </xdr:nvCxnSpPr>
      <xdr:spPr>
        <a:xfrm>
          <a:off x="20434300" y="18222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771" name="楕円 770"/>
        <xdr:cNvSpPr/>
      </xdr:nvSpPr>
      <xdr:spPr>
        <a:xfrm>
          <a:off x="19494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48768</xdr:rowOff>
    </xdr:to>
    <xdr:cxnSp macro="">
      <xdr:nvCxnSpPr>
        <xdr:cNvPr id="772" name="直線コネクタ 771"/>
        <xdr:cNvCxnSpPr/>
      </xdr:nvCxnSpPr>
      <xdr:spPr>
        <a:xfrm>
          <a:off x="19545300" y="1821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73"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774"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75"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104412</xdr:rowOff>
    </xdr:from>
    <xdr:ext cx="469744" cy="259045"/>
    <xdr:sp macro="" textlink="">
      <xdr:nvSpPr>
        <xdr:cNvPr id="776" name="n_1mainValue【庁舎】&#10;一人当たり面積"/>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777" name="n_2mainValue【庁舎】&#10;一人当たり面積"/>
        <xdr:cNvSpPr txBox="1"/>
      </xdr:nvSpPr>
      <xdr:spPr>
        <a:xfrm>
          <a:off x="20199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81551</xdr:rowOff>
    </xdr:from>
    <xdr:ext cx="469744" cy="259045"/>
    <xdr:sp macro="" textlink="">
      <xdr:nvSpPr>
        <xdr:cNvPr id="778" name="n_3mainValue【庁舎】&#10;一人当たり面積"/>
        <xdr:cNvSpPr txBox="1"/>
      </xdr:nvSpPr>
      <xdr:spPr>
        <a:xfrm>
          <a:off x="19310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類似団体と比較して特に有形固定資産減価償却率が高くなっている施設は、保健センター、一般廃棄物処理施設、児童館、幼稚園・保育所であり、特に低くなっている施設は、公営住宅、図書館である。</a:t>
          </a:r>
          <a:endParaRPr lang="ja-JP" altLang="ja-JP">
            <a:effectLst/>
          </a:endParaRPr>
        </a:p>
        <a:p>
          <a:r>
            <a:rPr kumimoji="1" lang="ja-JP" altLang="ja-JP"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年度、大利根クリーンセンターが平成元年度に建設されたものであり類似団体平均を大きく上回っている。</a:t>
          </a:r>
          <a:endParaRPr lang="ja-JP" altLang="ja-JP">
            <a:effectLst/>
          </a:endParaRPr>
        </a:p>
        <a:p>
          <a:r>
            <a:rPr kumimoji="1" lang="ja-JP" altLang="ja-JP" sz="1100">
              <a:solidFill>
                <a:schemeClr val="dk1"/>
              </a:solidFill>
              <a:effectLst/>
              <a:latin typeface="+mn-lt"/>
              <a:ea typeface="+mn-ea"/>
              <a:cs typeface="+mn-cs"/>
            </a:rPr>
            <a:t>図書館については、市内の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ものであり、類似団体平均を大きく下回っている。公営住宅については平成になってから建設されたものがほとんどであり耐用年数の半分程度しか経過していないため、類似団体平均を大きく下回っている。</a:t>
          </a:r>
          <a:endParaRPr lang="ja-JP" altLang="ja-JP">
            <a:effectLst/>
          </a:endParaRPr>
        </a:p>
        <a:p>
          <a:r>
            <a:rPr kumimoji="1" lang="ja-JP" altLang="ja-JP" sz="1100">
              <a:solidFill>
                <a:schemeClr val="dk1"/>
              </a:solidFill>
              <a:effectLst/>
              <a:latin typeface="+mn-lt"/>
              <a:ea typeface="+mn-ea"/>
              <a:cs typeface="+mn-cs"/>
            </a:rPr>
            <a:t>公共施設等総合管理計画に基づき、今後、幼稚園・保育所については、樋遣川幼稚園・大越幼稚園の耐震補強工事を実施し、老朽化が著しい学校施設については、田ケ谷小学校の大規模改修工事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類似団体平均及び埼玉県平均と比べるとそれぞれ</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下回っている。また、近年ほぼ横ばいであるため、引き続き、法人市民税等による市税収入を確保し、財政力の向上を目指す。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と比べると</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埼玉県平均と比べると</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下回っている。 </a:t>
          </a:r>
          <a:endParaRPr lang="ja-JP" altLang="ja-JP" sz="1400">
            <a:effectLst/>
          </a:endParaRPr>
        </a:p>
        <a:p>
          <a:pPr rtl="0" eaLnBrk="1" fontAlgn="base"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した。これは、分子となる維持補修費や扶助費の経常支出が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し、分母となる</a:t>
          </a:r>
          <a:r>
            <a:rPr lang="ja-JP" altLang="en-US" sz="1100" b="0" i="0" baseline="0">
              <a:solidFill>
                <a:schemeClr val="dk1"/>
              </a:solidFill>
              <a:effectLst/>
              <a:latin typeface="+mn-lt"/>
              <a:ea typeface="+mn-ea"/>
              <a:cs typeface="+mn-cs"/>
            </a:rPr>
            <a:t>地方交付税、臨時財政対策債が減少</a:t>
          </a:r>
          <a:r>
            <a:rPr lang="ja-JP" altLang="ja-JP" sz="1100" b="0" i="0" baseline="0">
              <a:solidFill>
                <a:schemeClr val="dk1"/>
              </a:solidFill>
              <a:effectLst/>
              <a:latin typeface="+mn-lt"/>
              <a:ea typeface="+mn-ea"/>
              <a:cs typeface="+mn-cs"/>
            </a:rPr>
            <a:t>したためである。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自主財源の確保と更なる行財政改革を推進するとともに、歳出の経常経費削減に努める。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140716</xdr:rowOff>
    </xdr:to>
    <xdr:cxnSp macro="">
      <xdr:nvCxnSpPr>
        <xdr:cNvPr id="132" name="直線コネクタ 131"/>
        <xdr:cNvCxnSpPr/>
      </xdr:nvCxnSpPr>
      <xdr:spPr>
        <a:xfrm>
          <a:off x="4114800" y="1098321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150368</xdr:rowOff>
    </xdr:to>
    <xdr:cxnSp macro="">
      <xdr:nvCxnSpPr>
        <xdr:cNvPr id="135" name="直線コネクタ 134"/>
        <xdr:cNvCxnSpPr/>
      </xdr:nvCxnSpPr>
      <xdr:spPr>
        <a:xfrm flipV="1">
          <a:off x="3225800" y="1098321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150368</xdr:rowOff>
    </xdr:to>
    <xdr:cxnSp macro="">
      <xdr:nvCxnSpPr>
        <xdr:cNvPr id="138" name="直線コネクタ 137"/>
        <xdr:cNvCxnSpPr/>
      </xdr:nvCxnSpPr>
      <xdr:spPr>
        <a:xfrm>
          <a:off x="2336800" y="1096391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29718</xdr:rowOff>
    </xdr:to>
    <xdr:cxnSp macro="">
      <xdr:nvCxnSpPr>
        <xdr:cNvPr id="141" name="直線コネクタ 140"/>
        <xdr:cNvCxnSpPr/>
      </xdr:nvCxnSpPr>
      <xdr:spPr>
        <a:xfrm flipV="1">
          <a:off x="1447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1" name="楕円 150"/>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2"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3" name="楕円 152"/>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4" name="テキスト ボックス 153"/>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5" name="楕円 154"/>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6" name="テキスト ボックス 155"/>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9" name="楕円 158"/>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60" name="テキスト ボックス 159"/>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は下回っているが、</a:t>
          </a:r>
          <a:r>
            <a:rPr lang="ja-JP" altLang="ja-JP" sz="1100" b="0" i="0" baseline="0">
              <a:solidFill>
                <a:schemeClr val="dk1"/>
              </a:solidFill>
              <a:effectLst/>
              <a:latin typeface="+mn-lt"/>
              <a:ea typeface="+mn-ea"/>
              <a:cs typeface="+mn-cs"/>
            </a:rPr>
            <a:t>埼玉県平均を上回っている状況であ</a:t>
          </a:r>
          <a:r>
            <a:rPr lang="ja-JP" altLang="en-US" sz="1100" b="0" i="0" baseline="0">
              <a:solidFill>
                <a:schemeClr val="dk1"/>
              </a:solidFill>
              <a:effectLst/>
              <a:latin typeface="+mn-lt"/>
              <a:ea typeface="+mn-ea"/>
              <a:cs typeface="+mn-cs"/>
            </a:rPr>
            <a:t>り、その要因の</a:t>
          </a:r>
          <a:r>
            <a:rPr lang="ja-JP" altLang="ja-JP" sz="1100" b="0" i="0" baseline="0">
              <a:solidFill>
                <a:schemeClr val="dk1"/>
              </a:solidFill>
              <a:effectLst/>
              <a:latin typeface="+mn-lt"/>
              <a:ea typeface="+mn-ea"/>
              <a:cs typeface="+mn-cs"/>
            </a:rPr>
            <a:t>一つとして合併により公共施設が多</a:t>
          </a:r>
          <a:r>
            <a:rPr lang="ja-JP" altLang="en-US" sz="1100" b="0" i="0" baseline="0">
              <a:solidFill>
                <a:schemeClr val="dk1"/>
              </a:solidFill>
              <a:effectLst/>
              <a:latin typeface="+mn-lt"/>
              <a:ea typeface="+mn-ea"/>
              <a:cs typeface="+mn-cs"/>
            </a:rPr>
            <a:t>いことが挙げられる。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今後、多くの施設が更新の時期や大規模改修を迎えるため、長期的な視点をもって、更新・統廃合・長寿命化などを計画的に行っていく</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物件費及び維持補修費の</a:t>
          </a:r>
          <a:r>
            <a:rPr kumimoji="1" lang="ja-JP" altLang="en-US" sz="1100">
              <a:solidFill>
                <a:schemeClr val="dk1"/>
              </a:solidFill>
              <a:effectLst/>
              <a:latin typeface="+mn-lt"/>
              <a:ea typeface="+mn-ea"/>
              <a:cs typeface="+mn-cs"/>
            </a:rPr>
            <a:t>削減に努める。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136872</xdr:rowOff>
    </xdr:from>
    <xdr:to>
      <xdr:col>23</xdr:col>
      <xdr:colOff>133350</xdr:colOff>
      <xdr:row>82</xdr:row>
      <xdr:rowOff>164587</xdr:rowOff>
    </xdr:to>
    <xdr:cxnSp macro="">
      <xdr:nvCxnSpPr>
        <xdr:cNvPr id="197" name="直線コネクタ 196"/>
        <xdr:cNvCxnSpPr/>
      </xdr:nvCxnSpPr>
      <xdr:spPr>
        <a:xfrm>
          <a:off x="4114800" y="14195772"/>
          <a:ext cx="8382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136872</xdr:rowOff>
    </xdr:from>
    <xdr:to>
      <xdr:col>19</xdr:col>
      <xdr:colOff>133350</xdr:colOff>
      <xdr:row>83</xdr:row>
      <xdr:rowOff>8959</xdr:rowOff>
    </xdr:to>
    <xdr:cxnSp macro="">
      <xdr:nvCxnSpPr>
        <xdr:cNvPr id="200" name="直線コネクタ 199"/>
        <xdr:cNvCxnSpPr/>
      </xdr:nvCxnSpPr>
      <xdr:spPr>
        <a:xfrm flipV="1">
          <a:off x="3225800" y="14195772"/>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169914</xdr:rowOff>
    </xdr:from>
    <xdr:to>
      <xdr:col>15</xdr:col>
      <xdr:colOff>82550</xdr:colOff>
      <xdr:row>83</xdr:row>
      <xdr:rowOff>8959</xdr:rowOff>
    </xdr:to>
    <xdr:cxnSp macro="">
      <xdr:nvCxnSpPr>
        <xdr:cNvPr id="203" name="直線コネクタ 202"/>
        <xdr:cNvCxnSpPr/>
      </xdr:nvCxnSpPr>
      <xdr:spPr>
        <a:xfrm>
          <a:off x="2336800" y="14228814"/>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132685</xdr:rowOff>
    </xdr:from>
    <xdr:to>
      <xdr:col>11</xdr:col>
      <xdr:colOff>31750</xdr:colOff>
      <xdr:row>82</xdr:row>
      <xdr:rowOff>169914</xdr:rowOff>
    </xdr:to>
    <xdr:cxnSp macro="">
      <xdr:nvCxnSpPr>
        <xdr:cNvPr id="206" name="直線コネクタ 205"/>
        <xdr:cNvCxnSpPr/>
      </xdr:nvCxnSpPr>
      <xdr:spPr>
        <a:xfrm>
          <a:off x="1447800" y="141915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113787</xdr:rowOff>
    </xdr:from>
    <xdr:to>
      <xdr:col>23</xdr:col>
      <xdr:colOff>184150</xdr:colOff>
      <xdr:row>83</xdr:row>
      <xdr:rowOff>43937</xdr:rowOff>
    </xdr:to>
    <xdr:sp macro="" textlink="">
      <xdr:nvSpPr>
        <xdr:cNvPr id="216" name="楕円 215"/>
        <xdr:cNvSpPr/>
      </xdr:nvSpPr>
      <xdr:spPr>
        <a:xfrm>
          <a:off x="4902200" y="14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130314</xdr:rowOff>
    </xdr:from>
    <xdr:ext cx="762000" cy="259045"/>
    <xdr:sp macro="" textlink="">
      <xdr:nvSpPr>
        <xdr:cNvPr id="217" name="人件費・物件費等の状況該当値テキスト"/>
        <xdr:cNvSpPr txBox="1"/>
      </xdr:nvSpPr>
      <xdr:spPr>
        <a:xfrm>
          <a:off x="5041900" y="1401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86072</xdr:rowOff>
    </xdr:from>
    <xdr:to>
      <xdr:col>19</xdr:col>
      <xdr:colOff>184150</xdr:colOff>
      <xdr:row>83</xdr:row>
      <xdr:rowOff>16222</xdr:rowOff>
    </xdr:to>
    <xdr:sp macro="" textlink="">
      <xdr:nvSpPr>
        <xdr:cNvPr id="218" name="楕円 217"/>
        <xdr:cNvSpPr/>
      </xdr:nvSpPr>
      <xdr:spPr>
        <a:xfrm>
          <a:off x="4064000" y="141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26399</xdr:rowOff>
    </xdr:from>
    <xdr:ext cx="736600" cy="259045"/>
    <xdr:sp macro="" textlink="">
      <xdr:nvSpPr>
        <xdr:cNvPr id="219" name="テキスト ボックス 218"/>
        <xdr:cNvSpPr txBox="1"/>
      </xdr:nvSpPr>
      <xdr:spPr>
        <a:xfrm>
          <a:off x="3733800" y="1391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129609</xdr:rowOff>
    </xdr:from>
    <xdr:to>
      <xdr:col>15</xdr:col>
      <xdr:colOff>133350</xdr:colOff>
      <xdr:row>83</xdr:row>
      <xdr:rowOff>59759</xdr:rowOff>
    </xdr:to>
    <xdr:sp macro="" textlink="">
      <xdr:nvSpPr>
        <xdr:cNvPr id="220" name="楕円 219"/>
        <xdr:cNvSpPr/>
      </xdr:nvSpPr>
      <xdr:spPr>
        <a:xfrm>
          <a:off x="31750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69936</xdr:rowOff>
    </xdr:from>
    <xdr:ext cx="762000" cy="259045"/>
    <xdr:sp macro="" textlink="">
      <xdr:nvSpPr>
        <xdr:cNvPr id="221" name="テキスト ボックス 220"/>
        <xdr:cNvSpPr txBox="1"/>
      </xdr:nvSpPr>
      <xdr:spPr>
        <a:xfrm>
          <a:off x="2844800" y="139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119114</xdr:rowOff>
    </xdr:from>
    <xdr:to>
      <xdr:col>11</xdr:col>
      <xdr:colOff>82550</xdr:colOff>
      <xdr:row>83</xdr:row>
      <xdr:rowOff>49264</xdr:rowOff>
    </xdr:to>
    <xdr:sp macro="" textlink="">
      <xdr:nvSpPr>
        <xdr:cNvPr id="222" name="楕円 221"/>
        <xdr:cNvSpPr/>
      </xdr:nvSpPr>
      <xdr:spPr>
        <a:xfrm>
          <a:off x="2286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59441</xdr:rowOff>
    </xdr:from>
    <xdr:ext cx="762000" cy="259045"/>
    <xdr:sp macro="" textlink="">
      <xdr:nvSpPr>
        <xdr:cNvPr id="223" name="テキスト ボックス 222"/>
        <xdr:cNvSpPr txBox="1"/>
      </xdr:nvSpPr>
      <xdr:spPr>
        <a:xfrm>
          <a:off x="1955800" y="1394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81885</xdr:rowOff>
    </xdr:from>
    <xdr:to>
      <xdr:col>7</xdr:col>
      <xdr:colOff>31750</xdr:colOff>
      <xdr:row>83</xdr:row>
      <xdr:rowOff>12035</xdr:rowOff>
    </xdr:to>
    <xdr:sp macro="" textlink="">
      <xdr:nvSpPr>
        <xdr:cNvPr id="224" name="楕円 223"/>
        <xdr:cNvSpPr/>
      </xdr:nvSpPr>
      <xdr:spPr>
        <a:xfrm>
          <a:off x="1397000" y="14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22212</xdr:rowOff>
    </xdr:from>
    <xdr:ext cx="762000" cy="259045"/>
    <xdr:sp macro="" textlink="">
      <xdr:nvSpPr>
        <xdr:cNvPr id="225" name="テキスト ボックス 224"/>
        <xdr:cNvSpPr txBox="1"/>
      </xdr:nvSpPr>
      <xdr:spPr>
        <a:xfrm>
          <a:off x="1066800" y="139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類似団体平均及び全国市平均と比べると、それぞれ</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回っている状況であり、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未満の水準を保っている。　</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今後も一層の給与の適正化に努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7" name="直線コネクタ 256"/>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154939</xdr:rowOff>
    </xdr:to>
    <xdr:cxnSp macro="">
      <xdr:nvCxnSpPr>
        <xdr:cNvPr id="260" name="直線コネクタ 259"/>
        <xdr:cNvCxnSpPr/>
      </xdr:nvCxnSpPr>
      <xdr:spPr>
        <a:xfrm flipV="1">
          <a:off x="15290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154939</xdr:rowOff>
    </xdr:to>
    <xdr:cxnSp macro="">
      <xdr:nvCxnSpPr>
        <xdr:cNvPr id="263" name="直線コネクタ 262"/>
        <xdr:cNvCxnSpPr/>
      </xdr:nvCxnSpPr>
      <xdr:spPr>
        <a:xfrm>
          <a:off x="14401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84</xdr:row>
      <xdr:rowOff>82550</xdr:rowOff>
    </xdr:to>
    <xdr:cxnSp macro="">
      <xdr:nvCxnSpPr>
        <xdr:cNvPr id="266" name="直線コネクタ 265"/>
        <xdr:cNvCxnSpPr/>
      </xdr:nvCxnSpPr>
      <xdr:spPr>
        <a:xfrm>
          <a:off x="13512800" y="142671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0" name="楕円 279"/>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1" name="テキスト ボックス 280"/>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4" name="楕円 283"/>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5" name="テキスト ボックス 284"/>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人、類似団体平均を</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人、埼玉県平均を</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毎年度、定員の削減を図っているが、加須市の人口も減少していることもあり「人口千人当たりの職員数」のポイントがあまり減少しない状況にある。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についても引き続き</a:t>
          </a:r>
          <a:r>
            <a:rPr kumimoji="1" lang="ja-JP" altLang="ja-JP" sz="1100">
              <a:solidFill>
                <a:schemeClr val="dk1"/>
              </a:solidFill>
              <a:effectLst/>
              <a:latin typeface="+mn-lt"/>
              <a:ea typeface="+mn-ea"/>
              <a:cs typeface="+mn-cs"/>
            </a:rPr>
            <a:t>事務事業の見直し、組織機構の見直し及び民間委託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39476</xdr:rowOff>
    </xdr:from>
    <xdr:to>
      <xdr:col>81</xdr:col>
      <xdr:colOff>44450</xdr:colOff>
      <xdr:row>60</xdr:row>
      <xdr:rowOff>41487</xdr:rowOff>
    </xdr:to>
    <xdr:cxnSp macro="">
      <xdr:nvCxnSpPr>
        <xdr:cNvPr id="320" name="直線コネクタ 319"/>
        <xdr:cNvCxnSpPr/>
      </xdr:nvCxnSpPr>
      <xdr:spPr>
        <a:xfrm>
          <a:off x="16179800" y="1032647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39476</xdr:rowOff>
    </xdr:from>
    <xdr:to>
      <xdr:col>77</xdr:col>
      <xdr:colOff>44450</xdr:colOff>
      <xdr:row>60</xdr:row>
      <xdr:rowOff>57573</xdr:rowOff>
    </xdr:to>
    <xdr:cxnSp macro="">
      <xdr:nvCxnSpPr>
        <xdr:cNvPr id="323" name="直線コネクタ 322"/>
        <xdr:cNvCxnSpPr/>
      </xdr:nvCxnSpPr>
      <xdr:spPr>
        <a:xfrm flipV="1">
          <a:off x="15290800" y="103264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63606</xdr:rowOff>
    </xdr:to>
    <xdr:cxnSp macro="">
      <xdr:nvCxnSpPr>
        <xdr:cNvPr id="326" name="直線コネクタ 325"/>
        <xdr:cNvCxnSpPr/>
      </xdr:nvCxnSpPr>
      <xdr:spPr>
        <a:xfrm flipV="1">
          <a:off x="14401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63606</xdr:rowOff>
    </xdr:to>
    <xdr:cxnSp macro="">
      <xdr:nvCxnSpPr>
        <xdr:cNvPr id="329" name="直線コネクタ 328"/>
        <xdr:cNvCxnSpPr/>
      </xdr:nvCxnSpPr>
      <xdr:spPr>
        <a:xfrm>
          <a:off x="13512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9" name="楕円 338"/>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0"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160126</xdr:rowOff>
    </xdr:from>
    <xdr:to>
      <xdr:col>77</xdr:col>
      <xdr:colOff>95250</xdr:colOff>
      <xdr:row>60</xdr:row>
      <xdr:rowOff>90276</xdr:rowOff>
    </xdr:to>
    <xdr:sp macro="" textlink="">
      <xdr:nvSpPr>
        <xdr:cNvPr id="341" name="楕円 340"/>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100453</xdr:rowOff>
    </xdr:from>
    <xdr:ext cx="736600" cy="259045"/>
    <xdr:sp macro="" textlink="">
      <xdr:nvSpPr>
        <xdr:cNvPr id="342" name="テキスト ボックス 341"/>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3" name="楕円 342"/>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4" name="テキスト ボックス 343"/>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5" name="楕円 344"/>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6" name="テキスト ボックス 345"/>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7" name="楕円 346"/>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8" name="テキスト ボックス 347"/>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下回っているが、類似団体平均を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ja-JP" altLang="ja-JP" sz="1400">
            <a:effectLst/>
          </a:endParaRPr>
        </a:p>
        <a:p>
          <a:r>
            <a:rPr lang="ja-JP" altLang="ja-JP" sz="1100" b="0" i="0" baseline="0">
              <a:solidFill>
                <a:schemeClr val="dk1"/>
              </a:solidFill>
              <a:effectLst/>
              <a:latin typeface="+mn-lt"/>
              <a:ea typeface="+mn-ea"/>
              <a:cs typeface="+mn-cs"/>
            </a:rPr>
            <a:t>　適債事業を選定し、債務残高の増嵩を防ぐことで、元利償還金が減少し、実質公債費比率が減少傾向となっている。</a:t>
          </a:r>
          <a:endParaRPr lang="ja-JP" altLang="ja-JP" sz="1400">
            <a:effectLst/>
          </a:endParaRPr>
        </a:p>
        <a:p>
          <a:r>
            <a:rPr lang="ja-JP" altLang="ja-JP" sz="1100" b="0" i="0" baseline="0">
              <a:solidFill>
                <a:schemeClr val="dk1"/>
              </a:solidFill>
              <a:effectLst/>
              <a:latin typeface="+mn-lt"/>
              <a:ea typeface="+mn-ea"/>
              <a:cs typeface="+mn-cs"/>
            </a:rPr>
            <a:t>　今後も引き続き適債事業を見極め、債務残高の増嵩を防ぐことで、実質公債費比率の減少に努める。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1" name="直線コネクタ 380"/>
        <xdr:cNvCxnSpPr/>
      </xdr:nvCxnSpPr>
      <xdr:spPr>
        <a:xfrm flipV="1">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4" name="直線コネクタ 383"/>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7" name="直線コネクタ 386"/>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108373</xdr:rowOff>
    </xdr:to>
    <xdr:cxnSp macro="">
      <xdr:nvCxnSpPr>
        <xdr:cNvPr id="390" name="直線コネクタ 389"/>
        <xdr:cNvCxnSpPr/>
      </xdr:nvCxnSpPr>
      <xdr:spPr>
        <a:xfrm flipV="1">
          <a:off x="13512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1"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5" name="テキスト ボックス 404"/>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07" name="テキスト ボックス 406"/>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9" name="テキスト ボックス 408"/>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将来の負担額よりも、将来負担額に充当できる基金などの金額の方が大きいため算定されなかった。</a:t>
          </a:r>
          <a:endParaRPr lang="ja-JP" altLang="ja-JP" sz="1400">
            <a:effectLst/>
          </a:endParaRPr>
        </a:p>
        <a:p>
          <a:pPr rtl="0"/>
          <a:r>
            <a:rPr lang="ja-JP" altLang="ja-JP" sz="1100" b="0" i="0" baseline="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0" name="テキスト ボックス 449"/>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88798</xdr:rowOff>
    </xdr:from>
    <xdr:to>
      <xdr:col>64</xdr:col>
      <xdr:colOff>152400</xdr:colOff>
      <xdr:row>15</xdr:row>
      <xdr:rowOff>18948</xdr:rowOff>
    </xdr:to>
    <xdr:sp macro="" textlink="">
      <xdr:nvSpPr>
        <xdr:cNvPr id="456" name="楕円 455"/>
        <xdr:cNvSpPr/>
      </xdr:nvSpPr>
      <xdr:spPr>
        <a:xfrm>
          <a:off x="13462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29125</xdr:rowOff>
    </xdr:from>
    <xdr:ext cx="762000" cy="259045"/>
    <xdr:sp macro="" textlink="">
      <xdr:nvSpPr>
        <xdr:cNvPr id="457" name="テキスト ボックス 456"/>
        <xdr:cNvSpPr txBox="1"/>
      </xdr:nvSpPr>
      <xdr:spPr>
        <a:xfrm>
          <a:off x="13131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下回っている。これは、消防広域化により、平成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事務事業の見直し、組織機構の見直し及び民間委託を推進し</a:t>
          </a:r>
          <a:r>
            <a:rPr lang="ja-JP" altLang="ja-JP" sz="1100" b="0" i="0" baseline="0">
              <a:solidFill>
                <a:schemeClr val="dk1"/>
              </a:solidFill>
              <a:effectLst/>
              <a:latin typeface="+mn-lt"/>
              <a:ea typeface="+mn-ea"/>
              <a:cs typeface="+mn-cs"/>
            </a:rPr>
            <a:t>、定員適正化計画に基づき人件費の抑制を図る。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88900</xdr:rowOff>
    </xdr:to>
    <xdr:cxnSp macro="">
      <xdr:nvCxnSpPr>
        <xdr:cNvPr id="68" name="直線コネクタ 67"/>
        <xdr:cNvCxnSpPr/>
      </xdr:nvCxnSpPr>
      <xdr:spPr>
        <a:xfrm>
          <a:off x="3987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4536</xdr:rowOff>
    </xdr:to>
    <xdr:cxnSp macro="">
      <xdr:nvCxnSpPr>
        <xdr:cNvPr id="71" name="直線コネクタ 70"/>
        <xdr:cNvCxnSpPr/>
      </xdr:nvCxnSpPr>
      <xdr:spPr>
        <a:xfrm flipV="1">
          <a:off x="3098800" y="626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4536</xdr:rowOff>
    </xdr:to>
    <xdr:cxnSp macro="">
      <xdr:nvCxnSpPr>
        <xdr:cNvPr id="74" name="直線コネクタ 73"/>
        <xdr:cNvCxnSpPr/>
      </xdr:nvCxnSpPr>
      <xdr:spPr>
        <a:xfrm>
          <a:off x="2209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69850</xdr:rowOff>
    </xdr:to>
    <xdr:cxnSp macro="">
      <xdr:nvCxnSpPr>
        <xdr:cNvPr id="77" name="直線コネクタ 76"/>
        <xdr:cNvCxnSpPr/>
      </xdr:nvCxnSpPr>
      <xdr:spPr>
        <a:xfrm flipV="1">
          <a:off x="1320800" y="6315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8"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9" name="楕円 88"/>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90" name="テキスト ボックス 8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92" name="テキスト ボックス 91"/>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ただし、全国平均は</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上回っており、その要因の一つとして、合併により公共施設が多く、</a:t>
          </a:r>
          <a:r>
            <a:rPr lang="ja-JP" altLang="en-US" sz="1100" b="0" i="0" baseline="0">
              <a:solidFill>
                <a:schemeClr val="dk1"/>
              </a:solidFill>
              <a:effectLst/>
              <a:latin typeface="+mn-lt"/>
              <a:ea typeface="+mn-ea"/>
              <a:cs typeface="+mn-cs"/>
            </a:rPr>
            <a:t>それによる</a:t>
          </a:r>
          <a:r>
            <a:rPr lang="ja-JP" altLang="ja-JP" sz="1100" b="0" i="0" baseline="0">
              <a:solidFill>
                <a:schemeClr val="dk1"/>
              </a:solidFill>
              <a:effectLst/>
              <a:latin typeface="+mn-lt"/>
              <a:ea typeface="+mn-ea"/>
              <a:cs typeface="+mn-cs"/>
            </a:rPr>
            <a:t>管理委託</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があげられる。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公共施設の統廃合を推進し</a:t>
          </a:r>
          <a:r>
            <a:rPr lang="ja-JP" altLang="ja-JP" sz="1100" b="0" i="0" baseline="0">
              <a:solidFill>
                <a:schemeClr val="dk1"/>
              </a:solidFill>
              <a:effectLst/>
              <a:latin typeface="+mn-lt"/>
              <a:ea typeface="+mn-ea"/>
              <a:cs typeface="+mn-cs"/>
            </a:rPr>
            <a:t>効率的な財政運営を図る。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58964</xdr:rowOff>
    </xdr:to>
    <xdr:cxnSp macro="">
      <xdr:nvCxnSpPr>
        <xdr:cNvPr id="131" name="直線コネクタ 130"/>
        <xdr:cNvCxnSpPr/>
      </xdr:nvCxnSpPr>
      <xdr:spPr>
        <a:xfrm>
          <a:off x="15671800" y="29627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48079</xdr:rowOff>
    </xdr:to>
    <xdr:cxnSp macro="">
      <xdr:nvCxnSpPr>
        <xdr:cNvPr id="134" name="直線コネクタ 133"/>
        <xdr:cNvCxnSpPr/>
      </xdr:nvCxnSpPr>
      <xdr:spPr>
        <a:xfrm>
          <a:off x="14782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48079</xdr:rowOff>
    </xdr:to>
    <xdr:cxnSp macro="">
      <xdr:nvCxnSpPr>
        <xdr:cNvPr id="137" name="直線コネクタ 136"/>
        <xdr:cNvCxnSpPr/>
      </xdr:nvCxnSpPr>
      <xdr:spPr>
        <a:xfrm>
          <a:off x="13893800" y="2864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154214</xdr:rowOff>
    </xdr:to>
    <xdr:cxnSp macro="">
      <xdr:nvCxnSpPr>
        <xdr:cNvPr id="140" name="直線コネクタ 139"/>
        <xdr:cNvCxnSpPr/>
      </xdr:nvCxnSpPr>
      <xdr:spPr>
        <a:xfrm flipV="1">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50" name="楕円 149"/>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51" name="物件費該当値テキスト"/>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2" name="楕円 151"/>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3" name="テキスト ボックス 152"/>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4" name="楕円 153"/>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5" name="テキスト ボックス 154"/>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6" name="楕円 155"/>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7" name="テキスト ボックス 156"/>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扶助費に係る経常収支比率は、類似団体平均より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主な要因として、生活保護費や社会福祉費などの社会保障関係経費の増加があげられる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今後も引き続き増加することが見込まれるため、事業の見直しや内容の精査により、適切に執行していく。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127000</xdr:rowOff>
    </xdr:to>
    <xdr:cxnSp macro="">
      <xdr:nvCxnSpPr>
        <xdr:cNvPr id="192" name="直線コネクタ 191"/>
        <xdr:cNvCxnSpPr/>
      </xdr:nvCxnSpPr>
      <xdr:spPr>
        <a:xfrm>
          <a:off x="3987800" y="9575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146050</xdr:rowOff>
    </xdr:to>
    <xdr:cxnSp macro="">
      <xdr:nvCxnSpPr>
        <xdr:cNvPr id="195" name="直線コネクタ 194"/>
        <xdr:cNvCxnSpPr/>
      </xdr:nvCxnSpPr>
      <xdr:spPr>
        <a:xfrm flipV="1">
          <a:off x="3098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146050</xdr:rowOff>
    </xdr:to>
    <xdr:cxnSp macro="">
      <xdr:nvCxnSpPr>
        <xdr:cNvPr id="198" name="直線コネクタ 197"/>
        <xdr:cNvCxnSpPr/>
      </xdr:nvCxnSpPr>
      <xdr:spPr>
        <a:xfrm>
          <a:off x="2209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165100</xdr:rowOff>
    </xdr:to>
    <xdr:cxnSp macro="">
      <xdr:nvCxnSpPr>
        <xdr:cNvPr id="201" name="直線コネクタ 200"/>
        <xdr:cNvCxnSpPr/>
      </xdr:nvCxnSpPr>
      <xdr:spPr>
        <a:xfrm>
          <a:off x="1320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3" name="楕円 21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4" name="テキスト ボックス 21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5" name="楕円 21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6" name="テキスト ボックス 21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9" name="楕円 21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0" name="テキスト ボックス 219"/>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その他に係る経常収支比率は類似団体平均より</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上回っている。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合併により公共施設が多く、それによる維持補修費が増加したことが要因の一つとして</a:t>
          </a:r>
          <a:r>
            <a:rPr lang="ja-JP" altLang="en-US" sz="1100" b="0" i="0" baseline="0">
              <a:solidFill>
                <a:schemeClr val="dk1"/>
              </a:solidFill>
              <a:effectLst/>
              <a:latin typeface="+mn-lt"/>
              <a:ea typeface="+mn-ea"/>
              <a:cs typeface="+mn-cs"/>
            </a:rPr>
            <a:t>挙げられる。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公共施設の統廃合を推進し効率的な財政運営を図る。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3175</xdr:rowOff>
    </xdr:to>
    <xdr:cxnSp macro="">
      <xdr:nvCxnSpPr>
        <xdr:cNvPr id="257" name="直線コネクタ 256"/>
        <xdr:cNvCxnSpPr/>
      </xdr:nvCxnSpPr>
      <xdr:spPr>
        <a:xfrm>
          <a:off x="15671800" y="96139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41275</xdr:rowOff>
    </xdr:to>
    <xdr:cxnSp macro="">
      <xdr:nvCxnSpPr>
        <xdr:cNvPr id="260" name="直線コネクタ 259"/>
        <xdr:cNvCxnSpPr/>
      </xdr:nvCxnSpPr>
      <xdr:spPr>
        <a:xfrm flipV="1">
          <a:off x="14782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41275</xdr:rowOff>
    </xdr:to>
    <xdr:cxnSp macro="">
      <xdr:nvCxnSpPr>
        <xdr:cNvPr id="263" name="直線コネクタ 262"/>
        <xdr:cNvCxnSpPr/>
      </xdr:nvCxnSpPr>
      <xdr:spPr>
        <a:xfrm>
          <a:off x="13893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136525</xdr:rowOff>
    </xdr:from>
    <xdr:to>
      <xdr:col>69</xdr:col>
      <xdr:colOff>92075</xdr:colOff>
      <xdr:row>56</xdr:row>
      <xdr:rowOff>41275</xdr:rowOff>
    </xdr:to>
    <xdr:cxnSp macro="">
      <xdr:nvCxnSpPr>
        <xdr:cNvPr id="266" name="直線コネクタ 265"/>
        <xdr:cNvCxnSpPr/>
      </xdr:nvCxnSpPr>
      <xdr:spPr>
        <a:xfrm>
          <a:off x="13004800" y="9566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6" name="楕円 275"/>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7"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9" name="テキスト ボックス 27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80" name="楕円 279"/>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81" name="テキスト ボックス 280"/>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85725</xdr:rowOff>
    </xdr:from>
    <xdr:to>
      <xdr:col>65</xdr:col>
      <xdr:colOff>53975</xdr:colOff>
      <xdr:row>56</xdr:row>
      <xdr:rowOff>15875</xdr:rowOff>
    </xdr:to>
    <xdr:sp macro="" textlink="">
      <xdr:nvSpPr>
        <xdr:cNvPr id="284" name="楕円 283"/>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26052</xdr:rowOff>
    </xdr:from>
    <xdr:ext cx="762000" cy="259045"/>
    <xdr:sp macro="" textlink="">
      <xdr:nvSpPr>
        <xdr:cNvPr id="285" name="テキスト ボックス 284"/>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上回っている。これは、消防広域化により、平成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54610</xdr:rowOff>
    </xdr:from>
    <xdr:to>
      <xdr:col>82</xdr:col>
      <xdr:colOff>107950</xdr:colOff>
      <xdr:row>39</xdr:row>
      <xdr:rowOff>62230</xdr:rowOff>
    </xdr:to>
    <xdr:cxnSp macro="">
      <xdr:nvCxnSpPr>
        <xdr:cNvPr id="317" name="直線コネクタ 316"/>
        <xdr:cNvCxnSpPr/>
      </xdr:nvCxnSpPr>
      <xdr:spPr>
        <a:xfrm flipV="1">
          <a:off x="15671800" y="6741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77470</xdr:rowOff>
    </xdr:to>
    <xdr:cxnSp macro="">
      <xdr:nvCxnSpPr>
        <xdr:cNvPr id="320" name="直線コネクタ 319"/>
        <xdr:cNvCxnSpPr/>
      </xdr:nvCxnSpPr>
      <xdr:spPr>
        <a:xfrm flipV="1">
          <a:off x="14782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77470</xdr:rowOff>
    </xdr:to>
    <xdr:cxnSp macro="">
      <xdr:nvCxnSpPr>
        <xdr:cNvPr id="323" name="直線コネクタ 322"/>
        <xdr:cNvCxnSpPr/>
      </xdr:nvCxnSpPr>
      <xdr:spPr>
        <a:xfrm>
          <a:off x="13893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16510</xdr:rowOff>
    </xdr:to>
    <xdr:cxnSp macro="">
      <xdr:nvCxnSpPr>
        <xdr:cNvPr id="326" name="直線コネクタ 325"/>
        <xdr:cNvCxnSpPr/>
      </xdr:nvCxnSpPr>
      <xdr:spPr>
        <a:xfrm flipV="1">
          <a:off x="13004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3810</xdr:rowOff>
    </xdr:from>
    <xdr:to>
      <xdr:col>82</xdr:col>
      <xdr:colOff>158750</xdr:colOff>
      <xdr:row>39</xdr:row>
      <xdr:rowOff>105410</xdr:rowOff>
    </xdr:to>
    <xdr:sp macro="" textlink="">
      <xdr:nvSpPr>
        <xdr:cNvPr id="336" name="楕円 335"/>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147337</xdr:rowOff>
    </xdr:from>
    <xdr:ext cx="762000" cy="259045"/>
    <xdr:sp macro="" textlink="">
      <xdr:nvSpPr>
        <xdr:cNvPr id="337"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11430</xdr:rowOff>
    </xdr:from>
    <xdr:to>
      <xdr:col>78</xdr:col>
      <xdr:colOff>120650</xdr:colOff>
      <xdr:row>39</xdr:row>
      <xdr:rowOff>113030</xdr:rowOff>
    </xdr:to>
    <xdr:sp macro="" textlink="">
      <xdr:nvSpPr>
        <xdr:cNvPr id="338" name="楕円 337"/>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97807</xdr:rowOff>
    </xdr:from>
    <xdr:ext cx="736600" cy="259045"/>
    <xdr:sp macro="" textlink="">
      <xdr:nvSpPr>
        <xdr:cNvPr id="339" name="テキスト ボックス 338"/>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26670</xdr:rowOff>
    </xdr:from>
    <xdr:to>
      <xdr:col>74</xdr:col>
      <xdr:colOff>31750</xdr:colOff>
      <xdr:row>39</xdr:row>
      <xdr:rowOff>128270</xdr:rowOff>
    </xdr:to>
    <xdr:sp macro="" textlink="">
      <xdr:nvSpPr>
        <xdr:cNvPr id="340" name="楕円 339"/>
        <xdr:cNvSpPr/>
      </xdr:nvSpPr>
      <xdr:spPr>
        <a:xfrm>
          <a:off x="14732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113047</xdr:rowOff>
    </xdr:from>
    <xdr:ext cx="762000" cy="259045"/>
    <xdr:sp macro="" textlink="">
      <xdr:nvSpPr>
        <xdr:cNvPr id="341" name="テキスト ボックス 340"/>
        <xdr:cNvSpPr txBox="1"/>
      </xdr:nvSpPr>
      <xdr:spPr>
        <a:xfrm>
          <a:off x="1440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42" name="楕円 341"/>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43" name="テキスト ボックス 342"/>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137160</xdr:rowOff>
    </xdr:from>
    <xdr:to>
      <xdr:col>65</xdr:col>
      <xdr:colOff>53975</xdr:colOff>
      <xdr:row>39</xdr:row>
      <xdr:rowOff>67310</xdr:rowOff>
    </xdr:to>
    <xdr:sp macro="" textlink="">
      <xdr:nvSpPr>
        <xdr:cNvPr id="344" name="楕円 343"/>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52087</xdr:rowOff>
    </xdr:from>
    <xdr:ext cx="762000" cy="259045"/>
    <xdr:sp macro="" textlink="">
      <xdr:nvSpPr>
        <xdr:cNvPr id="345" name="テキスト ボックス 344"/>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下回っている。</a:t>
          </a:r>
          <a:endParaRPr lang="ja-JP" altLang="ja-JP" sz="1400">
            <a:effectLst/>
          </a:endParaRPr>
        </a:p>
        <a:p>
          <a:r>
            <a:rPr lang="ja-JP" altLang="ja-JP" sz="1100" b="0" i="0" baseline="0">
              <a:solidFill>
                <a:schemeClr val="dk1"/>
              </a:solidFill>
              <a:effectLst/>
              <a:latin typeface="+mn-lt"/>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28702</xdr:rowOff>
    </xdr:to>
    <xdr:cxnSp macro="">
      <xdr:nvCxnSpPr>
        <xdr:cNvPr id="375" name="直線コネクタ 374"/>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51563</xdr:rowOff>
    </xdr:to>
    <xdr:cxnSp macro="">
      <xdr:nvCxnSpPr>
        <xdr:cNvPr id="378" name="直線コネクタ 377"/>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51563</xdr:rowOff>
    </xdr:to>
    <xdr:cxnSp macro="">
      <xdr:nvCxnSpPr>
        <xdr:cNvPr id="381" name="直線コネクタ 380"/>
        <xdr:cNvCxnSpPr/>
      </xdr:nvCxnSpPr>
      <xdr:spPr>
        <a:xfrm>
          <a:off x="2209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74422</xdr:rowOff>
    </xdr:to>
    <xdr:cxnSp macro="">
      <xdr:nvCxnSpPr>
        <xdr:cNvPr id="384" name="直線コネクタ 383"/>
        <xdr:cNvCxnSpPr/>
      </xdr:nvCxnSpPr>
      <xdr:spPr>
        <a:xfrm flipV="1">
          <a:off x="1320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94" name="楕円 393"/>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95"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96" name="楕円 395"/>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7" name="テキスト ボックス 396"/>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8" name="楕円 39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9" name="テキスト ボックス 398"/>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400" name="楕円 399"/>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401" name="テキスト ボックス 400"/>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2" name="楕円 40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403" name="テキスト ボックス 40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公債費以外</a:t>
          </a:r>
          <a:r>
            <a:rPr lang="ja-JP" altLang="ja-JP" sz="1100" b="0" i="0" baseline="0">
              <a:solidFill>
                <a:schemeClr val="dk1"/>
              </a:solidFill>
              <a:effectLst/>
              <a:latin typeface="+mn-lt"/>
              <a:ea typeface="+mn-ea"/>
              <a:cs typeface="+mn-cs"/>
            </a:rPr>
            <a:t>係る経常収支比率は類似団体平均より</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経費としては</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、維持補修費が挙げられる。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扶助費については、</a:t>
          </a:r>
          <a:r>
            <a:rPr lang="ja-JP" altLang="ja-JP" sz="1100" b="0" i="0" baseline="0">
              <a:solidFill>
                <a:schemeClr val="dk1"/>
              </a:solidFill>
              <a:effectLst/>
              <a:latin typeface="+mn-lt"/>
              <a:ea typeface="+mn-ea"/>
              <a:cs typeface="+mn-cs"/>
            </a:rPr>
            <a:t>事業の見直しや内容の精査により適切に執行</a:t>
          </a:r>
          <a:r>
            <a:rPr lang="ja-JP" altLang="en-US" sz="1100" b="0" i="0" baseline="0">
              <a:solidFill>
                <a:schemeClr val="dk1"/>
              </a:solidFill>
              <a:effectLst/>
              <a:latin typeface="+mn-lt"/>
              <a:ea typeface="+mn-ea"/>
              <a:cs typeface="+mn-cs"/>
            </a:rPr>
            <a:t>し、維持補修費については、</a:t>
          </a:r>
          <a:r>
            <a:rPr lang="ja-JP" altLang="ja-JP" sz="1100" b="0" i="0" baseline="0">
              <a:solidFill>
                <a:schemeClr val="dk1"/>
              </a:solidFill>
              <a:effectLst/>
              <a:latin typeface="+mn-lt"/>
              <a:ea typeface="+mn-ea"/>
              <a:cs typeface="+mn-cs"/>
            </a:rPr>
            <a:t>公共施設の統廃合を推進し効率的な財政運営を図る。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12700</xdr:rowOff>
    </xdr:to>
    <xdr:cxnSp macro="">
      <xdr:nvCxnSpPr>
        <xdr:cNvPr id="434" name="直線コネクタ 433"/>
        <xdr:cNvCxnSpPr/>
      </xdr:nvCxnSpPr>
      <xdr:spPr>
        <a:xfrm>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170435</xdr:rowOff>
    </xdr:to>
    <xdr:cxnSp macro="">
      <xdr:nvCxnSpPr>
        <xdr:cNvPr id="437" name="直線コネクタ 436"/>
        <xdr:cNvCxnSpPr/>
      </xdr:nvCxnSpPr>
      <xdr:spPr>
        <a:xfrm flipV="1">
          <a:off x="14782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170435</xdr:rowOff>
    </xdr:to>
    <xdr:cxnSp macro="">
      <xdr:nvCxnSpPr>
        <xdr:cNvPr id="440" name="直線コネクタ 439"/>
        <xdr:cNvCxnSpPr/>
      </xdr:nvCxnSpPr>
      <xdr:spPr>
        <a:xfrm>
          <a:off x="13893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33274</xdr:rowOff>
    </xdr:to>
    <xdr:cxnSp macro="">
      <xdr:nvCxnSpPr>
        <xdr:cNvPr id="443" name="直線コネクタ 442"/>
        <xdr:cNvCxnSpPr/>
      </xdr:nvCxnSpPr>
      <xdr:spPr>
        <a:xfrm>
          <a:off x="13004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3" name="楕円 45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5" name="楕円 45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6" name="テキスト ボックス 45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7" name="楕円 456"/>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8" name="テキスト ボックス 457"/>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9" name="楕円 458"/>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60" name="テキスト ボックス 459"/>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61" name="楕円 460"/>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62" name="テキスト ボックス 461"/>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104864</xdr:rowOff>
    </xdr:from>
    <xdr:to>
      <xdr:col>29</xdr:col>
      <xdr:colOff>127000</xdr:colOff>
      <xdr:row>17</xdr:row>
      <xdr:rowOff>105493</xdr:rowOff>
    </xdr:to>
    <xdr:cxnSp macro="">
      <xdr:nvCxnSpPr>
        <xdr:cNvPr id="50" name="直線コネクタ 49"/>
        <xdr:cNvCxnSpPr/>
      </xdr:nvCxnSpPr>
      <xdr:spPr bwMode="auto">
        <a:xfrm>
          <a:off x="5003800" y="3067139"/>
          <a:ext cx="6477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104864</xdr:rowOff>
    </xdr:from>
    <xdr:to>
      <xdr:col>26</xdr:col>
      <xdr:colOff>50800</xdr:colOff>
      <xdr:row>17</xdr:row>
      <xdr:rowOff>113894</xdr:rowOff>
    </xdr:to>
    <xdr:cxnSp macro="">
      <xdr:nvCxnSpPr>
        <xdr:cNvPr id="53" name="直線コネクタ 52"/>
        <xdr:cNvCxnSpPr/>
      </xdr:nvCxnSpPr>
      <xdr:spPr bwMode="auto">
        <a:xfrm flipV="1">
          <a:off x="4305300" y="3067139"/>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98387</xdr:rowOff>
    </xdr:from>
    <xdr:to>
      <xdr:col>22</xdr:col>
      <xdr:colOff>114300</xdr:colOff>
      <xdr:row>17</xdr:row>
      <xdr:rowOff>113894</xdr:rowOff>
    </xdr:to>
    <xdr:cxnSp macro="">
      <xdr:nvCxnSpPr>
        <xdr:cNvPr id="56" name="直線コネクタ 55"/>
        <xdr:cNvCxnSpPr/>
      </xdr:nvCxnSpPr>
      <xdr:spPr bwMode="auto">
        <a:xfrm>
          <a:off x="3606800" y="3060662"/>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98387</xdr:rowOff>
    </xdr:from>
    <xdr:to>
      <xdr:col>18</xdr:col>
      <xdr:colOff>177800</xdr:colOff>
      <xdr:row>17</xdr:row>
      <xdr:rowOff>137135</xdr:rowOff>
    </xdr:to>
    <xdr:cxnSp macro="">
      <xdr:nvCxnSpPr>
        <xdr:cNvPr id="59" name="直線コネクタ 58"/>
        <xdr:cNvCxnSpPr/>
      </xdr:nvCxnSpPr>
      <xdr:spPr bwMode="auto">
        <a:xfrm flipV="1">
          <a:off x="2908300" y="306066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54693</xdr:rowOff>
    </xdr:from>
    <xdr:to>
      <xdr:col>29</xdr:col>
      <xdr:colOff>177800</xdr:colOff>
      <xdr:row>17</xdr:row>
      <xdr:rowOff>156293</xdr:rowOff>
    </xdr:to>
    <xdr:sp macro="" textlink="">
      <xdr:nvSpPr>
        <xdr:cNvPr id="69" name="楕円 68"/>
        <xdr:cNvSpPr/>
      </xdr:nvSpPr>
      <xdr:spPr bwMode="auto">
        <a:xfrm>
          <a:off x="56007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26770</xdr:rowOff>
    </xdr:from>
    <xdr:ext cx="762000" cy="259045"/>
    <xdr:sp macro="" textlink="">
      <xdr:nvSpPr>
        <xdr:cNvPr id="70" name="人口1人当たり決算額の推移該当値テキスト130"/>
        <xdr:cNvSpPr txBox="1"/>
      </xdr:nvSpPr>
      <xdr:spPr>
        <a:xfrm>
          <a:off x="5740400" y="298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54064</xdr:rowOff>
    </xdr:from>
    <xdr:to>
      <xdr:col>26</xdr:col>
      <xdr:colOff>101600</xdr:colOff>
      <xdr:row>17</xdr:row>
      <xdr:rowOff>155664</xdr:rowOff>
    </xdr:to>
    <xdr:sp macro="" textlink="">
      <xdr:nvSpPr>
        <xdr:cNvPr id="71" name="楕円 70"/>
        <xdr:cNvSpPr/>
      </xdr:nvSpPr>
      <xdr:spPr bwMode="auto">
        <a:xfrm>
          <a:off x="49530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165841</xdr:rowOff>
    </xdr:from>
    <xdr:ext cx="736600" cy="259045"/>
    <xdr:sp macro="" textlink="">
      <xdr:nvSpPr>
        <xdr:cNvPr id="72" name="テキスト ボックス 71"/>
        <xdr:cNvSpPr txBox="1"/>
      </xdr:nvSpPr>
      <xdr:spPr>
        <a:xfrm>
          <a:off x="4622800" y="278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63094</xdr:rowOff>
    </xdr:from>
    <xdr:to>
      <xdr:col>22</xdr:col>
      <xdr:colOff>165100</xdr:colOff>
      <xdr:row>17</xdr:row>
      <xdr:rowOff>164694</xdr:rowOff>
    </xdr:to>
    <xdr:sp macro="" textlink="">
      <xdr:nvSpPr>
        <xdr:cNvPr id="73" name="楕円 72"/>
        <xdr:cNvSpPr/>
      </xdr:nvSpPr>
      <xdr:spPr bwMode="auto">
        <a:xfrm>
          <a:off x="42545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149471</xdr:rowOff>
    </xdr:from>
    <xdr:ext cx="762000" cy="259045"/>
    <xdr:sp macro="" textlink="">
      <xdr:nvSpPr>
        <xdr:cNvPr id="74" name="テキスト ボックス 73"/>
        <xdr:cNvSpPr txBox="1"/>
      </xdr:nvSpPr>
      <xdr:spPr>
        <a:xfrm>
          <a:off x="3924300" y="31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47587</xdr:rowOff>
    </xdr:from>
    <xdr:to>
      <xdr:col>19</xdr:col>
      <xdr:colOff>38100</xdr:colOff>
      <xdr:row>17</xdr:row>
      <xdr:rowOff>149187</xdr:rowOff>
    </xdr:to>
    <xdr:sp macro="" textlink="">
      <xdr:nvSpPr>
        <xdr:cNvPr id="75" name="楕円 74"/>
        <xdr:cNvSpPr/>
      </xdr:nvSpPr>
      <xdr:spPr bwMode="auto">
        <a:xfrm>
          <a:off x="35560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159364</xdr:rowOff>
    </xdr:from>
    <xdr:ext cx="762000" cy="259045"/>
    <xdr:sp macro="" textlink="">
      <xdr:nvSpPr>
        <xdr:cNvPr id="76" name="テキスト ボックス 75"/>
        <xdr:cNvSpPr txBox="1"/>
      </xdr:nvSpPr>
      <xdr:spPr>
        <a:xfrm>
          <a:off x="3225800" y="27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86335</xdr:rowOff>
    </xdr:from>
    <xdr:to>
      <xdr:col>15</xdr:col>
      <xdr:colOff>101600</xdr:colOff>
      <xdr:row>18</xdr:row>
      <xdr:rowOff>16485</xdr:rowOff>
    </xdr:to>
    <xdr:sp macro="" textlink="">
      <xdr:nvSpPr>
        <xdr:cNvPr id="77" name="楕円 76"/>
        <xdr:cNvSpPr/>
      </xdr:nvSpPr>
      <xdr:spPr bwMode="auto">
        <a:xfrm>
          <a:off x="2857500" y="30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xdr:rowOff>
    </xdr:from>
    <xdr:ext cx="762000" cy="259045"/>
    <xdr:sp macro="" textlink="">
      <xdr:nvSpPr>
        <xdr:cNvPr id="78" name="テキスト ボックス 77"/>
        <xdr:cNvSpPr txBox="1"/>
      </xdr:nvSpPr>
      <xdr:spPr>
        <a:xfrm>
          <a:off x="2527300" y="31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172186</xdr:rowOff>
    </xdr:from>
    <xdr:to>
      <xdr:col>29</xdr:col>
      <xdr:colOff>127000</xdr:colOff>
      <xdr:row>35</xdr:row>
      <xdr:rowOff>202971</xdr:rowOff>
    </xdr:to>
    <xdr:cxnSp macro="">
      <xdr:nvCxnSpPr>
        <xdr:cNvPr id="111" name="直線コネクタ 110"/>
        <xdr:cNvCxnSpPr/>
      </xdr:nvCxnSpPr>
      <xdr:spPr bwMode="auto">
        <a:xfrm>
          <a:off x="5003800" y="6782536"/>
          <a:ext cx="6477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187749</xdr:rowOff>
    </xdr:from>
    <xdr:ext cx="762000" cy="259045"/>
    <xdr:sp macro="" textlink="">
      <xdr:nvSpPr>
        <xdr:cNvPr id="112" name="人口1人当たり決算額の推移平均値テキスト445"/>
        <xdr:cNvSpPr txBox="1"/>
      </xdr:nvSpPr>
      <xdr:spPr>
        <a:xfrm>
          <a:off x="5740400" y="679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136601</xdr:rowOff>
    </xdr:from>
    <xdr:to>
      <xdr:col>26</xdr:col>
      <xdr:colOff>50800</xdr:colOff>
      <xdr:row>35</xdr:row>
      <xdr:rowOff>172186</xdr:rowOff>
    </xdr:to>
    <xdr:cxnSp macro="">
      <xdr:nvCxnSpPr>
        <xdr:cNvPr id="114" name="直線コネクタ 113"/>
        <xdr:cNvCxnSpPr/>
      </xdr:nvCxnSpPr>
      <xdr:spPr bwMode="auto">
        <a:xfrm>
          <a:off x="4305300" y="6746951"/>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91834</xdr:rowOff>
    </xdr:from>
    <xdr:to>
      <xdr:col>22</xdr:col>
      <xdr:colOff>114300</xdr:colOff>
      <xdr:row>35</xdr:row>
      <xdr:rowOff>136601</xdr:rowOff>
    </xdr:to>
    <xdr:cxnSp macro="">
      <xdr:nvCxnSpPr>
        <xdr:cNvPr id="117" name="直線コネクタ 116"/>
        <xdr:cNvCxnSpPr/>
      </xdr:nvCxnSpPr>
      <xdr:spPr bwMode="auto">
        <a:xfrm>
          <a:off x="3606800" y="6702184"/>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91834</xdr:rowOff>
    </xdr:from>
    <xdr:to>
      <xdr:col>18</xdr:col>
      <xdr:colOff>177800</xdr:colOff>
      <xdr:row>35</xdr:row>
      <xdr:rowOff>127915</xdr:rowOff>
    </xdr:to>
    <xdr:cxnSp macro="">
      <xdr:nvCxnSpPr>
        <xdr:cNvPr id="120" name="直線コネクタ 119"/>
        <xdr:cNvCxnSpPr/>
      </xdr:nvCxnSpPr>
      <xdr:spPr bwMode="auto">
        <a:xfrm flipV="1">
          <a:off x="2908300" y="6702184"/>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152171</xdr:rowOff>
    </xdr:from>
    <xdr:to>
      <xdr:col>29</xdr:col>
      <xdr:colOff>177800</xdr:colOff>
      <xdr:row>35</xdr:row>
      <xdr:rowOff>253771</xdr:rowOff>
    </xdr:to>
    <xdr:sp macro="" textlink="">
      <xdr:nvSpPr>
        <xdr:cNvPr id="130" name="楕円 129"/>
        <xdr:cNvSpPr/>
      </xdr:nvSpPr>
      <xdr:spPr bwMode="auto">
        <a:xfrm>
          <a:off x="5600700" y="676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340148</xdr:rowOff>
    </xdr:from>
    <xdr:ext cx="762000" cy="259045"/>
    <xdr:sp macro="" textlink="">
      <xdr:nvSpPr>
        <xdr:cNvPr id="131" name="人口1人当たり決算額の推移該当値テキスト445"/>
        <xdr:cNvSpPr txBox="1"/>
      </xdr:nvSpPr>
      <xdr:spPr>
        <a:xfrm>
          <a:off x="5740400" y="660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121386</xdr:rowOff>
    </xdr:from>
    <xdr:to>
      <xdr:col>26</xdr:col>
      <xdr:colOff>101600</xdr:colOff>
      <xdr:row>35</xdr:row>
      <xdr:rowOff>222986</xdr:rowOff>
    </xdr:to>
    <xdr:sp macro="" textlink="">
      <xdr:nvSpPr>
        <xdr:cNvPr id="132" name="楕円 131"/>
        <xdr:cNvSpPr/>
      </xdr:nvSpPr>
      <xdr:spPr bwMode="auto">
        <a:xfrm>
          <a:off x="49530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233163</xdr:rowOff>
    </xdr:from>
    <xdr:ext cx="736600" cy="259045"/>
    <xdr:sp macro="" textlink="">
      <xdr:nvSpPr>
        <xdr:cNvPr id="133" name="テキスト ボックス 132"/>
        <xdr:cNvSpPr txBox="1"/>
      </xdr:nvSpPr>
      <xdr:spPr>
        <a:xfrm>
          <a:off x="4622800" y="650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85801</xdr:rowOff>
    </xdr:from>
    <xdr:to>
      <xdr:col>22</xdr:col>
      <xdr:colOff>165100</xdr:colOff>
      <xdr:row>35</xdr:row>
      <xdr:rowOff>187401</xdr:rowOff>
    </xdr:to>
    <xdr:sp macro="" textlink="">
      <xdr:nvSpPr>
        <xdr:cNvPr id="134" name="楕円 133"/>
        <xdr:cNvSpPr/>
      </xdr:nvSpPr>
      <xdr:spPr bwMode="auto">
        <a:xfrm>
          <a:off x="42545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197578</xdr:rowOff>
    </xdr:from>
    <xdr:ext cx="762000" cy="259045"/>
    <xdr:sp macro="" textlink="">
      <xdr:nvSpPr>
        <xdr:cNvPr id="135" name="テキスト ボックス 134"/>
        <xdr:cNvSpPr txBox="1"/>
      </xdr:nvSpPr>
      <xdr:spPr>
        <a:xfrm>
          <a:off x="3924300" y="646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41034</xdr:rowOff>
    </xdr:from>
    <xdr:to>
      <xdr:col>19</xdr:col>
      <xdr:colOff>38100</xdr:colOff>
      <xdr:row>35</xdr:row>
      <xdr:rowOff>142634</xdr:rowOff>
    </xdr:to>
    <xdr:sp macro="" textlink="">
      <xdr:nvSpPr>
        <xdr:cNvPr id="136" name="楕円 135"/>
        <xdr:cNvSpPr/>
      </xdr:nvSpPr>
      <xdr:spPr bwMode="auto">
        <a:xfrm>
          <a:off x="35560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152811</xdr:rowOff>
    </xdr:from>
    <xdr:ext cx="762000" cy="259045"/>
    <xdr:sp macro="" textlink="">
      <xdr:nvSpPr>
        <xdr:cNvPr id="137" name="テキスト ボックス 136"/>
        <xdr:cNvSpPr txBox="1"/>
      </xdr:nvSpPr>
      <xdr:spPr>
        <a:xfrm>
          <a:off x="3225800" y="64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77115</xdr:rowOff>
    </xdr:from>
    <xdr:to>
      <xdr:col>15</xdr:col>
      <xdr:colOff>101600</xdr:colOff>
      <xdr:row>35</xdr:row>
      <xdr:rowOff>178715</xdr:rowOff>
    </xdr:to>
    <xdr:sp macro="" textlink="">
      <xdr:nvSpPr>
        <xdr:cNvPr id="138" name="楕円 137"/>
        <xdr:cNvSpPr/>
      </xdr:nvSpPr>
      <xdr:spPr bwMode="auto">
        <a:xfrm>
          <a:off x="28575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163492</xdr:rowOff>
    </xdr:from>
    <xdr:ext cx="762000" cy="259045"/>
    <xdr:sp macro="" textlink="">
      <xdr:nvSpPr>
        <xdr:cNvPr id="139" name="テキスト ボックス 138"/>
        <xdr:cNvSpPr txBox="1"/>
      </xdr:nvSpPr>
      <xdr:spPr>
        <a:xfrm>
          <a:off x="2527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20333</xdr:rowOff>
    </xdr:from>
    <xdr:to>
      <xdr:col>24</xdr:col>
      <xdr:colOff>63500</xdr:colOff>
      <xdr:row>37</xdr:row>
      <xdr:rowOff>34696</xdr:rowOff>
    </xdr:to>
    <xdr:cxnSp macro="">
      <xdr:nvCxnSpPr>
        <xdr:cNvPr id="61" name="直線コネクタ 60"/>
        <xdr:cNvCxnSpPr/>
      </xdr:nvCxnSpPr>
      <xdr:spPr>
        <a:xfrm>
          <a:off x="3797300" y="6363983"/>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152578</xdr:rowOff>
    </xdr:from>
    <xdr:to>
      <xdr:col>19</xdr:col>
      <xdr:colOff>177800</xdr:colOff>
      <xdr:row>37</xdr:row>
      <xdr:rowOff>20333</xdr:rowOff>
    </xdr:to>
    <xdr:cxnSp macro="">
      <xdr:nvCxnSpPr>
        <xdr:cNvPr id="64" name="直線コネクタ 63"/>
        <xdr:cNvCxnSpPr/>
      </xdr:nvCxnSpPr>
      <xdr:spPr>
        <a:xfrm>
          <a:off x="2908300" y="6324778"/>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152578</xdr:rowOff>
    </xdr:to>
    <xdr:cxnSp macro="">
      <xdr:nvCxnSpPr>
        <xdr:cNvPr id="67" name="直線コネクタ 66"/>
        <xdr:cNvCxnSpPr/>
      </xdr:nvCxnSpPr>
      <xdr:spPr>
        <a:xfrm>
          <a:off x="2019300" y="628675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84188</xdr:rowOff>
    </xdr:from>
    <xdr:to>
      <xdr:col>10</xdr:col>
      <xdr:colOff>114300</xdr:colOff>
      <xdr:row>36</xdr:row>
      <xdr:rowOff>114554</xdr:rowOff>
    </xdr:to>
    <xdr:cxnSp macro="">
      <xdr:nvCxnSpPr>
        <xdr:cNvPr id="70" name="直線コネクタ 69"/>
        <xdr:cNvCxnSpPr/>
      </xdr:nvCxnSpPr>
      <xdr:spPr>
        <a:xfrm>
          <a:off x="1130300" y="625638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155346</xdr:rowOff>
    </xdr:from>
    <xdr:to>
      <xdr:col>24</xdr:col>
      <xdr:colOff>114300</xdr:colOff>
      <xdr:row>37</xdr:row>
      <xdr:rowOff>85496</xdr:rowOff>
    </xdr:to>
    <xdr:sp macro="" textlink="">
      <xdr:nvSpPr>
        <xdr:cNvPr id="80" name="楕円 79"/>
        <xdr:cNvSpPr/>
      </xdr:nvSpPr>
      <xdr:spPr>
        <a:xfrm>
          <a:off x="4584700" y="63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133773</xdr:rowOff>
    </xdr:from>
    <xdr:ext cx="534377" cy="259045"/>
    <xdr:sp macro="" textlink="">
      <xdr:nvSpPr>
        <xdr:cNvPr id="81" name="人件費該当値テキスト"/>
        <xdr:cNvSpPr txBox="1"/>
      </xdr:nvSpPr>
      <xdr:spPr>
        <a:xfrm>
          <a:off x="4686300"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140983</xdr:rowOff>
    </xdr:from>
    <xdr:to>
      <xdr:col>20</xdr:col>
      <xdr:colOff>38100</xdr:colOff>
      <xdr:row>37</xdr:row>
      <xdr:rowOff>71133</xdr:rowOff>
    </xdr:to>
    <xdr:sp macro="" textlink="">
      <xdr:nvSpPr>
        <xdr:cNvPr id="82" name="楕円 81"/>
        <xdr:cNvSpPr/>
      </xdr:nvSpPr>
      <xdr:spPr>
        <a:xfrm>
          <a:off x="3746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62260</xdr:rowOff>
    </xdr:from>
    <xdr:ext cx="534377" cy="259045"/>
    <xdr:sp macro="" textlink="">
      <xdr:nvSpPr>
        <xdr:cNvPr id="83" name="テキスト ボックス 82"/>
        <xdr:cNvSpPr txBox="1"/>
      </xdr:nvSpPr>
      <xdr:spPr>
        <a:xfrm>
          <a:off x="3530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101778</xdr:rowOff>
    </xdr:from>
    <xdr:to>
      <xdr:col>15</xdr:col>
      <xdr:colOff>101600</xdr:colOff>
      <xdr:row>37</xdr:row>
      <xdr:rowOff>31928</xdr:rowOff>
    </xdr:to>
    <xdr:sp macro="" textlink="">
      <xdr:nvSpPr>
        <xdr:cNvPr id="84" name="楕円 83"/>
        <xdr:cNvSpPr/>
      </xdr:nvSpPr>
      <xdr:spPr>
        <a:xfrm>
          <a:off x="2857500" y="62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23055</xdr:rowOff>
    </xdr:from>
    <xdr:ext cx="534377" cy="259045"/>
    <xdr:sp macro="" textlink="">
      <xdr:nvSpPr>
        <xdr:cNvPr id="85" name="テキスト ボックス 84"/>
        <xdr:cNvSpPr txBox="1"/>
      </xdr:nvSpPr>
      <xdr:spPr>
        <a:xfrm>
          <a:off x="2641111" y="63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63754</xdr:rowOff>
    </xdr:from>
    <xdr:to>
      <xdr:col>10</xdr:col>
      <xdr:colOff>165100</xdr:colOff>
      <xdr:row>36</xdr:row>
      <xdr:rowOff>165354</xdr:rowOff>
    </xdr:to>
    <xdr:sp macro="" textlink="">
      <xdr:nvSpPr>
        <xdr:cNvPr id="86" name="楕円 85"/>
        <xdr:cNvSpPr/>
      </xdr:nvSpPr>
      <xdr:spPr>
        <a:xfrm>
          <a:off x="196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156481</xdr:rowOff>
    </xdr:from>
    <xdr:ext cx="534377" cy="259045"/>
    <xdr:sp macro="" textlink="">
      <xdr:nvSpPr>
        <xdr:cNvPr id="87" name="テキスト ボックス 86"/>
        <xdr:cNvSpPr txBox="1"/>
      </xdr:nvSpPr>
      <xdr:spPr>
        <a:xfrm>
          <a:off x="1752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33388</xdr:rowOff>
    </xdr:from>
    <xdr:to>
      <xdr:col>6</xdr:col>
      <xdr:colOff>38100</xdr:colOff>
      <xdr:row>36</xdr:row>
      <xdr:rowOff>134988</xdr:rowOff>
    </xdr:to>
    <xdr:sp macro="" textlink="">
      <xdr:nvSpPr>
        <xdr:cNvPr id="88" name="楕円 87"/>
        <xdr:cNvSpPr/>
      </xdr:nvSpPr>
      <xdr:spPr>
        <a:xfrm>
          <a:off x="1079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126115</xdr:rowOff>
    </xdr:from>
    <xdr:ext cx="534377" cy="259045"/>
    <xdr:sp macro="" textlink="">
      <xdr:nvSpPr>
        <xdr:cNvPr id="89" name="テキスト ボックス 88"/>
        <xdr:cNvSpPr txBox="1"/>
      </xdr:nvSpPr>
      <xdr:spPr>
        <a:xfrm>
          <a:off x="863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125690</xdr:rowOff>
    </xdr:from>
    <xdr:to>
      <xdr:col>24</xdr:col>
      <xdr:colOff>63500</xdr:colOff>
      <xdr:row>56</xdr:row>
      <xdr:rowOff>127584</xdr:rowOff>
    </xdr:to>
    <xdr:cxnSp macro="">
      <xdr:nvCxnSpPr>
        <xdr:cNvPr id="121" name="直線コネクタ 120"/>
        <xdr:cNvCxnSpPr/>
      </xdr:nvCxnSpPr>
      <xdr:spPr>
        <a:xfrm>
          <a:off x="3797300" y="972689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60474</xdr:rowOff>
    </xdr:from>
    <xdr:to>
      <xdr:col>19</xdr:col>
      <xdr:colOff>177800</xdr:colOff>
      <xdr:row>56</xdr:row>
      <xdr:rowOff>125690</xdr:rowOff>
    </xdr:to>
    <xdr:cxnSp macro="">
      <xdr:nvCxnSpPr>
        <xdr:cNvPr id="124" name="直線コネクタ 123"/>
        <xdr:cNvCxnSpPr/>
      </xdr:nvCxnSpPr>
      <xdr:spPr>
        <a:xfrm>
          <a:off x="2908300" y="966167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60474</xdr:rowOff>
    </xdr:from>
    <xdr:to>
      <xdr:col>15</xdr:col>
      <xdr:colOff>50800</xdr:colOff>
      <xdr:row>56</xdr:row>
      <xdr:rowOff>164487</xdr:rowOff>
    </xdr:to>
    <xdr:cxnSp macro="">
      <xdr:nvCxnSpPr>
        <xdr:cNvPr id="127" name="直線コネクタ 126"/>
        <xdr:cNvCxnSpPr/>
      </xdr:nvCxnSpPr>
      <xdr:spPr>
        <a:xfrm flipV="1">
          <a:off x="2019300" y="9661674"/>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164487</xdr:rowOff>
    </xdr:from>
    <xdr:to>
      <xdr:col>10</xdr:col>
      <xdr:colOff>114300</xdr:colOff>
      <xdr:row>57</xdr:row>
      <xdr:rowOff>22689</xdr:rowOff>
    </xdr:to>
    <xdr:cxnSp macro="">
      <xdr:nvCxnSpPr>
        <xdr:cNvPr id="130" name="直線コネクタ 129"/>
        <xdr:cNvCxnSpPr/>
      </xdr:nvCxnSpPr>
      <xdr:spPr>
        <a:xfrm flipV="1">
          <a:off x="1130300" y="9765687"/>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76784</xdr:rowOff>
    </xdr:from>
    <xdr:to>
      <xdr:col>24</xdr:col>
      <xdr:colOff>114300</xdr:colOff>
      <xdr:row>57</xdr:row>
      <xdr:rowOff>6934</xdr:rowOff>
    </xdr:to>
    <xdr:sp macro="" textlink="">
      <xdr:nvSpPr>
        <xdr:cNvPr id="140" name="楕円 139"/>
        <xdr:cNvSpPr/>
      </xdr:nvSpPr>
      <xdr:spPr>
        <a:xfrm>
          <a:off x="45847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55211</xdr:rowOff>
    </xdr:from>
    <xdr:ext cx="534377" cy="259045"/>
    <xdr:sp macro="" textlink="">
      <xdr:nvSpPr>
        <xdr:cNvPr id="141" name="物件費該当値テキスト"/>
        <xdr:cNvSpPr txBox="1"/>
      </xdr:nvSpPr>
      <xdr:spPr>
        <a:xfrm>
          <a:off x="4686300" y="9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74890</xdr:rowOff>
    </xdr:from>
    <xdr:to>
      <xdr:col>20</xdr:col>
      <xdr:colOff>38100</xdr:colOff>
      <xdr:row>57</xdr:row>
      <xdr:rowOff>5040</xdr:rowOff>
    </xdr:to>
    <xdr:sp macro="" textlink="">
      <xdr:nvSpPr>
        <xdr:cNvPr id="142" name="楕円 141"/>
        <xdr:cNvSpPr/>
      </xdr:nvSpPr>
      <xdr:spPr>
        <a:xfrm>
          <a:off x="3746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167617</xdr:rowOff>
    </xdr:from>
    <xdr:ext cx="534377" cy="259045"/>
    <xdr:sp macro="" textlink="">
      <xdr:nvSpPr>
        <xdr:cNvPr id="143" name="テキスト ボックス 142"/>
        <xdr:cNvSpPr txBox="1"/>
      </xdr:nvSpPr>
      <xdr:spPr>
        <a:xfrm>
          <a:off x="3530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9674</xdr:rowOff>
    </xdr:from>
    <xdr:to>
      <xdr:col>15</xdr:col>
      <xdr:colOff>101600</xdr:colOff>
      <xdr:row>56</xdr:row>
      <xdr:rowOff>111274</xdr:rowOff>
    </xdr:to>
    <xdr:sp macro="" textlink="">
      <xdr:nvSpPr>
        <xdr:cNvPr id="144" name="楕円 143"/>
        <xdr:cNvSpPr/>
      </xdr:nvSpPr>
      <xdr:spPr>
        <a:xfrm>
          <a:off x="2857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127801</xdr:rowOff>
    </xdr:from>
    <xdr:ext cx="534377" cy="259045"/>
    <xdr:sp macro="" textlink="">
      <xdr:nvSpPr>
        <xdr:cNvPr id="145" name="テキスト ボックス 144"/>
        <xdr:cNvSpPr txBox="1"/>
      </xdr:nvSpPr>
      <xdr:spPr>
        <a:xfrm>
          <a:off x="2641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113687</xdr:rowOff>
    </xdr:from>
    <xdr:to>
      <xdr:col>10</xdr:col>
      <xdr:colOff>165100</xdr:colOff>
      <xdr:row>57</xdr:row>
      <xdr:rowOff>43837</xdr:rowOff>
    </xdr:to>
    <xdr:sp macro="" textlink="">
      <xdr:nvSpPr>
        <xdr:cNvPr id="146" name="楕円 145"/>
        <xdr:cNvSpPr/>
      </xdr:nvSpPr>
      <xdr:spPr>
        <a:xfrm>
          <a:off x="1968500" y="9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60364</xdr:rowOff>
    </xdr:from>
    <xdr:ext cx="534377" cy="259045"/>
    <xdr:sp macro="" textlink="">
      <xdr:nvSpPr>
        <xdr:cNvPr id="147" name="テキスト ボックス 146"/>
        <xdr:cNvSpPr txBox="1"/>
      </xdr:nvSpPr>
      <xdr:spPr>
        <a:xfrm>
          <a:off x="1752111" y="9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143339</xdr:rowOff>
    </xdr:from>
    <xdr:to>
      <xdr:col>6</xdr:col>
      <xdr:colOff>38100</xdr:colOff>
      <xdr:row>57</xdr:row>
      <xdr:rowOff>73489</xdr:rowOff>
    </xdr:to>
    <xdr:sp macro="" textlink="">
      <xdr:nvSpPr>
        <xdr:cNvPr id="148" name="楕円 147"/>
        <xdr:cNvSpPr/>
      </xdr:nvSpPr>
      <xdr:spPr>
        <a:xfrm>
          <a:off x="10795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90016</xdr:rowOff>
    </xdr:from>
    <xdr:ext cx="534377" cy="259045"/>
    <xdr:sp macro="" textlink="">
      <xdr:nvSpPr>
        <xdr:cNvPr id="149" name="テキスト ボックス 148"/>
        <xdr:cNvSpPr txBox="1"/>
      </xdr:nvSpPr>
      <xdr:spPr>
        <a:xfrm>
          <a:off x="863111" y="95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126801</xdr:rowOff>
    </xdr:from>
    <xdr:to>
      <xdr:col>24</xdr:col>
      <xdr:colOff>63500</xdr:colOff>
      <xdr:row>74</xdr:row>
      <xdr:rowOff>84346</xdr:rowOff>
    </xdr:to>
    <xdr:cxnSp macro="">
      <xdr:nvCxnSpPr>
        <xdr:cNvPr id="180" name="直線コネクタ 179"/>
        <xdr:cNvCxnSpPr/>
      </xdr:nvCxnSpPr>
      <xdr:spPr>
        <a:xfrm flipV="1">
          <a:off x="3797300" y="12471201"/>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84346</xdr:rowOff>
    </xdr:from>
    <xdr:to>
      <xdr:col>19</xdr:col>
      <xdr:colOff>177800</xdr:colOff>
      <xdr:row>74</xdr:row>
      <xdr:rowOff>102798</xdr:rowOff>
    </xdr:to>
    <xdr:cxnSp macro="">
      <xdr:nvCxnSpPr>
        <xdr:cNvPr id="183" name="直線コネクタ 182"/>
        <xdr:cNvCxnSpPr/>
      </xdr:nvCxnSpPr>
      <xdr:spPr>
        <a:xfrm flipV="1">
          <a:off x="2908300" y="12771646"/>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133332</xdr:rowOff>
    </xdr:from>
    <xdr:to>
      <xdr:col>15</xdr:col>
      <xdr:colOff>50800</xdr:colOff>
      <xdr:row>74</xdr:row>
      <xdr:rowOff>102798</xdr:rowOff>
    </xdr:to>
    <xdr:cxnSp macro="">
      <xdr:nvCxnSpPr>
        <xdr:cNvPr id="186" name="直線コネクタ 185"/>
        <xdr:cNvCxnSpPr/>
      </xdr:nvCxnSpPr>
      <xdr:spPr>
        <a:xfrm>
          <a:off x="2019300" y="12477732"/>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133332</xdr:rowOff>
    </xdr:from>
    <xdr:to>
      <xdr:col>10</xdr:col>
      <xdr:colOff>114300</xdr:colOff>
      <xdr:row>73</xdr:row>
      <xdr:rowOff>162887</xdr:rowOff>
    </xdr:to>
    <xdr:cxnSp macro="">
      <xdr:nvCxnSpPr>
        <xdr:cNvPr id="189" name="直線コネクタ 188"/>
        <xdr:cNvCxnSpPr/>
      </xdr:nvCxnSpPr>
      <xdr:spPr>
        <a:xfrm flipV="1">
          <a:off x="1130300" y="1247773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76001</xdr:rowOff>
    </xdr:from>
    <xdr:to>
      <xdr:col>24</xdr:col>
      <xdr:colOff>114300</xdr:colOff>
      <xdr:row>73</xdr:row>
      <xdr:rowOff>6151</xdr:rowOff>
    </xdr:to>
    <xdr:sp macro="" textlink="">
      <xdr:nvSpPr>
        <xdr:cNvPr id="199" name="楕円 198"/>
        <xdr:cNvSpPr/>
      </xdr:nvSpPr>
      <xdr:spPr>
        <a:xfrm>
          <a:off x="4584700" y="124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98878</xdr:rowOff>
    </xdr:from>
    <xdr:ext cx="469744" cy="259045"/>
    <xdr:sp macro="" textlink="">
      <xdr:nvSpPr>
        <xdr:cNvPr id="200" name="維持補修費該当値テキスト"/>
        <xdr:cNvSpPr txBox="1"/>
      </xdr:nvSpPr>
      <xdr:spPr>
        <a:xfrm>
          <a:off x="4686300" y="122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33546</xdr:rowOff>
    </xdr:from>
    <xdr:to>
      <xdr:col>20</xdr:col>
      <xdr:colOff>38100</xdr:colOff>
      <xdr:row>74</xdr:row>
      <xdr:rowOff>135146</xdr:rowOff>
    </xdr:to>
    <xdr:sp macro="" textlink="">
      <xdr:nvSpPr>
        <xdr:cNvPr id="201" name="楕円 200"/>
        <xdr:cNvSpPr/>
      </xdr:nvSpPr>
      <xdr:spPr>
        <a:xfrm>
          <a:off x="3746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151673</xdr:rowOff>
    </xdr:from>
    <xdr:ext cx="469744" cy="259045"/>
    <xdr:sp macro="" textlink="">
      <xdr:nvSpPr>
        <xdr:cNvPr id="202" name="テキスト ボックス 201"/>
        <xdr:cNvSpPr txBox="1"/>
      </xdr:nvSpPr>
      <xdr:spPr>
        <a:xfrm>
          <a:off x="3562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51998</xdr:rowOff>
    </xdr:from>
    <xdr:to>
      <xdr:col>15</xdr:col>
      <xdr:colOff>101600</xdr:colOff>
      <xdr:row>74</xdr:row>
      <xdr:rowOff>153598</xdr:rowOff>
    </xdr:to>
    <xdr:sp macro="" textlink="">
      <xdr:nvSpPr>
        <xdr:cNvPr id="203" name="楕円 202"/>
        <xdr:cNvSpPr/>
      </xdr:nvSpPr>
      <xdr:spPr>
        <a:xfrm>
          <a:off x="2857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170125</xdr:rowOff>
    </xdr:from>
    <xdr:ext cx="469744" cy="259045"/>
    <xdr:sp macro="" textlink="">
      <xdr:nvSpPr>
        <xdr:cNvPr id="204" name="テキスト ボックス 203"/>
        <xdr:cNvSpPr txBox="1"/>
      </xdr:nvSpPr>
      <xdr:spPr>
        <a:xfrm>
          <a:off x="2673428" y="125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82532</xdr:rowOff>
    </xdr:from>
    <xdr:to>
      <xdr:col>10</xdr:col>
      <xdr:colOff>165100</xdr:colOff>
      <xdr:row>73</xdr:row>
      <xdr:rowOff>12682</xdr:rowOff>
    </xdr:to>
    <xdr:sp macro="" textlink="">
      <xdr:nvSpPr>
        <xdr:cNvPr id="205" name="楕円 204"/>
        <xdr:cNvSpPr/>
      </xdr:nvSpPr>
      <xdr:spPr>
        <a:xfrm>
          <a:off x="1968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29209</xdr:rowOff>
    </xdr:from>
    <xdr:ext cx="469744" cy="259045"/>
    <xdr:sp macro="" textlink="">
      <xdr:nvSpPr>
        <xdr:cNvPr id="206" name="テキスト ボックス 205"/>
        <xdr:cNvSpPr txBox="1"/>
      </xdr:nvSpPr>
      <xdr:spPr>
        <a:xfrm>
          <a:off x="1784428"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112087</xdr:rowOff>
    </xdr:from>
    <xdr:to>
      <xdr:col>6</xdr:col>
      <xdr:colOff>38100</xdr:colOff>
      <xdr:row>74</xdr:row>
      <xdr:rowOff>42237</xdr:rowOff>
    </xdr:to>
    <xdr:sp macro="" textlink="">
      <xdr:nvSpPr>
        <xdr:cNvPr id="207" name="楕円 206"/>
        <xdr:cNvSpPr/>
      </xdr:nvSpPr>
      <xdr:spPr>
        <a:xfrm>
          <a:off x="1079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58764</xdr:rowOff>
    </xdr:from>
    <xdr:ext cx="469744" cy="259045"/>
    <xdr:sp macro="" textlink="">
      <xdr:nvSpPr>
        <xdr:cNvPr id="208" name="テキスト ボックス 207"/>
        <xdr:cNvSpPr txBox="1"/>
      </xdr:nvSpPr>
      <xdr:spPr>
        <a:xfrm>
          <a:off x="895428"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119850</xdr:rowOff>
    </xdr:from>
    <xdr:to>
      <xdr:col>24</xdr:col>
      <xdr:colOff>63500</xdr:colOff>
      <xdr:row>94</xdr:row>
      <xdr:rowOff>120002</xdr:rowOff>
    </xdr:to>
    <xdr:cxnSp macro="">
      <xdr:nvCxnSpPr>
        <xdr:cNvPr id="238" name="直線コネクタ 237"/>
        <xdr:cNvCxnSpPr/>
      </xdr:nvCxnSpPr>
      <xdr:spPr>
        <a:xfrm>
          <a:off x="3797300" y="1623615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119850</xdr:rowOff>
    </xdr:from>
    <xdr:to>
      <xdr:col>19</xdr:col>
      <xdr:colOff>177800</xdr:colOff>
      <xdr:row>95</xdr:row>
      <xdr:rowOff>8141</xdr:rowOff>
    </xdr:to>
    <xdr:cxnSp macro="">
      <xdr:nvCxnSpPr>
        <xdr:cNvPr id="241" name="直線コネクタ 240"/>
        <xdr:cNvCxnSpPr/>
      </xdr:nvCxnSpPr>
      <xdr:spPr>
        <a:xfrm flipV="1">
          <a:off x="2908300" y="1623615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8141</xdr:rowOff>
    </xdr:from>
    <xdr:to>
      <xdr:col>15</xdr:col>
      <xdr:colOff>50800</xdr:colOff>
      <xdr:row>96</xdr:row>
      <xdr:rowOff>18617</xdr:rowOff>
    </xdr:to>
    <xdr:cxnSp macro="">
      <xdr:nvCxnSpPr>
        <xdr:cNvPr id="244" name="直線コネクタ 243"/>
        <xdr:cNvCxnSpPr/>
      </xdr:nvCxnSpPr>
      <xdr:spPr>
        <a:xfrm flipV="1">
          <a:off x="2019300" y="16295891"/>
          <a:ext cx="8890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18617</xdr:rowOff>
    </xdr:from>
    <xdr:to>
      <xdr:col>10</xdr:col>
      <xdr:colOff>114300</xdr:colOff>
      <xdr:row>96</xdr:row>
      <xdr:rowOff>88570</xdr:rowOff>
    </xdr:to>
    <xdr:cxnSp macro="">
      <xdr:nvCxnSpPr>
        <xdr:cNvPr id="247" name="直線コネクタ 246"/>
        <xdr:cNvCxnSpPr/>
      </xdr:nvCxnSpPr>
      <xdr:spPr>
        <a:xfrm flipV="1">
          <a:off x="1130300" y="16477817"/>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69202</xdr:rowOff>
    </xdr:from>
    <xdr:to>
      <xdr:col>24</xdr:col>
      <xdr:colOff>114300</xdr:colOff>
      <xdr:row>94</xdr:row>
      <xdr:rowOff>170802</xdr:rowOff>
    </xdr:to>
    <xdr:sp macro="" textlink="">
      <xdr:nvSpPr>
        <xdr:cNvPr id="257" name="楕円 256"/>
        <xdr:cNvSpPr/>
      </xdr:nvSpPr>
      <xdr:spPr>
        <a:xfrm>
          <a:off x="4584700" y="16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92079</xdr:rowOff>
    </xdr:from>
    <xdr:ext cx="534377" cy="259045"/>
    <xdr:sp macro="" textlink="">
      <xdr:nvSpPr>
        <xdr:cNvPr id="258" name="扶助費該当値テキスト"/>
        <xdr:cNvSpPr txBox="1"/>
      </xdr:nvSpPr>
      <xdr:spPr>
        <a:xfrm>
          <a:off x="4686300" y="160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69050</xdr:rowOff>
    </xdr:from>
    <xdr:to>
      <xdr:col>20</xdr:col>
      <xdr:colOff>38100</xdr:colOff>
      <xdr:row>94</xdr:row>
      <xdr:rowOff>170650</xdr:rowOff>
    </xdr:to>
    <xdr:sp macro="" textlink="">
      <xdr:nvSpPr>
        <xdr:cNvPr id="259" name="楕円 258"/>
        <xdr:cNvSpPr/>
      </xdr:nvSpPr>
      <xdr:spPr>
        <a:xfrm>
          <a:off x="37465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15727</xdr:rowOff>
    </xdr:from>
    <xdr:ext cx="534377" cy="259045"/>
    <xdr:sp macro="" textlink="">
      <xdr:nvSpPr>
        <xdr:cNvPr id="260" name="テキスト ボックス 259"/>
        <xdr:cNvSpPr txBox="1"/>
      </xdr:nvSpPr>
      <xdr:spPr>
        <a:xfrm>
          <a:off x="3530111" y="159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128791</xdr:rowOff>
    </xdr:from>
    <xdr:to>
      <xdr:col>15</xdr:col>
      <xdr:colOff>101600</xdr:colOff>
      <xdr:row>95</xdr:row>
      <xdr:rowOff>58941</xdr:rowOff>
    </xdr:to>
    <xdr:sp macro="" textlink="">
      <xdr:nvSpPr>
        <xdr:cNvPr id="261" name="楕円 260"/>
        <xdr:cNvSpPr/>
      </xdr:nvSpPr>
      <xdr:spPr>
        <a:xfrm>
          <a:off x="28575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50068</xdr:rowOff>
    </xdr:from>
    <xdr:ext cx="534377" cy="259045"/>
    <xdr:sp macro="" textlink="">
      <xdr:nvSpPr>
        <xdr:cNvPr id="262" name="テキスト ボックス 261"/>
        <xdr:cNvSpPr txBox="1"/>
      </xdr:nvSpPr>
      <xdr:spPr>
        <a:xfrm>
          <a:off x="2641111" y="16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139267</xdr:rowOff>
    </xdr:from>
    <xdr:to>
      <xdr:col>10</xdr:col>
      <xdr:colOff>165100</xdr:colOff>
      <xdr:row>96</xdr:row>
      <xdr:rowOff>69417</xdr:rowOff>
    </xdr:to>
    <xdr:sp macro="" textlink="">
      <xdr:nvSpPr>
        <xdr:cNvPr id="263" name="楕円 262"/>
        <xdr:cNvSpPr/>
      </xdr:nvSpPr>
      <xdr:spPr>
        <a:xfrm>
          <a:off x="1968500" y="164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60544</xdr:rowOff>
    </xdr:from>
    <xdr:ext cx="534377" cy="259045"/>
    <xdr:sp macro="" textlink="">
      <xdr:nvSpPr>
        <xdr:cNvPr id="264" name="テキスト ボックス 263"/>
        <xdr:cNvSpPr txBox="1"/>
      </xdr:nvSpPr>
      <xdr:spPr>
        <a:xfrm>
          <a:off x="1752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37770</xdr:rowOff>
    </xdr:from>
    <xdr:to>
      <xdr:col>6</xdr:col>
      <xdr:colOff>38100</xdr:colOff>
      <xdr:row>96</xdr:row>
      <xdr:rowOff>139370</xdr:rowOff>
    </xdr:to>
    <xdr:sp macro="" textlink="">
      <xdr:nvSpPr>
        <xdr:cNvPr id="265" name="楕円 264"/>
        <xdr:cNvSpPr/>
      </xdr:nvSpPr>
      <xdr:spPr>
        <a:xfrm>
          <a:off x="1079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130497</xdr:rowOff>
    </xdr:from>
    <xdr:ext cx="534377" cy="259045"/>
    <xdr:sp macro="" textlink="">
      <xdr:nvSpPr>
        <xdr:cNvPr id="266" name="テキスト ボックス 265"/>
        <xdr:cNvSpPr txBox="1"/>
      </xdr:nvSpPr>
      <xdr:spPr>
        <a:xfrm>
          <a:off x="863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170038</xdr:rowOff>
    </xdr:from>
    <xdr:to>
      <xdr:col>55</xdr:col>
      <xdr:colOff>0</xdr:colOff>
      <xdr:row>36</xdr:row>
      <xdr:rowOff>22771</xdr:rowOff>
    </xdr:to>
    <xdr:cxnSp macro="">
      <xdr:nvCxnSpPr>
        <xdr:cNvPr id="297" name="直線コネクタ 296"/>
        <xdr:cNvCxnSpPr/>
      </xdr:nvCxnSpPr>
      <xdr:spPr>
        <a:xfrm>
          <a:off x="9639300" y="6170788"/>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170038</xdr:rowOff>
    </xdr:from>
    <xdr:to>
      <xdr:col>50</xdr:col>
      <xdr:colOff>114300</xdr:colOff>
      <xdr:row>36</xdr:row>
      <xdr:rowOff>28601</xdr:rowOff>
    </xdr:to>
    <xdr:cxnSp macro="">
      <xdr:nvCxnSpPr>
        <xdr:cNvPr id="300" name="直線コネクタ 299"/>
        <xdr:cNvCxnSpPr/>
      </xdr:nvCxnSpPr>
      <xdr:spPr>
        <a:xfrm flipV="1">
          <a:off x="8750300" y="6170788"/>
          <a:ext cx="889000" cy="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168014</xdr:rowOff>
    </xdr:from>
    <xdr:to>
      <xdr:col>45</xdr:col>
      <xdr:colOff>177800</xdr:colOff>
      <xdr:row>36</xdr:row>
      <xdr:rowOff>28601</xdr:rowOff>
    </xdr:to>
    <xdr:cxnSp macro="">
      <xdr:nvCxnSpPr>
        <xdr:cNvPr id="303" name="直線コネクタ 302"/>
        <xdr:cNvCxnSpPr/>
      </xdr:nvCxnSpPr>
      <xdr:spPr>
        <a:xfrm>
          <a:off x="7861300" y="6168764"/>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168014</xdr:rowOff>
    </xdr:from>
    <xdr:to>
      <xdr:col>41</xdr:col>
      <xdr:colOff>50800</xdr:colOff>
      <xdr:row>36</xdr:row>
      <xdr:rowOff>52555</xdr:rowOff>
    </xdr:to>
    <xdr:cxnSp macro="">
      <xdr:nvCxnSpPr>
        <xdr:cNvPr id="306" name="直線コネクタ 305"/>
        <xdr:cNvCxnSpPr/>
      </xdr:nvCxnSpPr>
      <xdr:spPr>
        <a:xfrm flipV="1">
          <a:off x="6972300" y="6168764"/>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143421</xdr:rowOff>
    </xdr:from>
    <xdr:to>
      <xdr:col>55</xdr:col>
      <xdr:colOff>50800</xdr:colOff>
      <xdr:row>36</xdr:row>
      <xdr:rowOff>73571</xdr:rowOff>
    </xdr:to>
    <xdr:sp macro="" textlink="">
      <xdr:nvSpPr>
        <xdr:cNvPr id="316" name="楕円 315"/>
        <xdr:cNvSpPr/>
      </xdr:nvSpPr>
      <xdr:spPr>
        <a:xfrm>
          <a:off x="10426700" y="6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121848</xdr:rowOff>
    </xdr:from>
    <xdr:ext cx="534377" cy="259045"/>
    <xdr:sp macro="" textlink="">
      <xdr:nvSpPr>
        <xdr:cNvPr id="317" name="補助費等該当値テキスト"/>
        <xdr:cNvSpPr txBox="1"/>
      </xdr:nvSpPr>
      <xdr:spPr>
        <a:xfrm>
          <a:off x="10528300" y="61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119238</xdr:rowOff>
    </xdr:from>
    <xdr:to>
      <xdr:col>50</xdr:col>
      <xdr:colOff>165100</xdr:colOff>
      <xdr:row>36</xdr:row>
      <xdr:rowOff>49388</xdr:rowOff>
    </xdr:to>
    <xdr:sp macro="" textlink="">
      <xdr:nvSpPr>
        <xdr:cNvPr id="318" name="楕円 317"/>
        <xdr:cNvSpPr/>
      </xdr:nvSpPr>
      <xdr:spPr>
        <a:xfrm>
          <a:off x="95885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65915</xdr:rowOff>
    </xdr:from>
    <xdr:ext cx="534377" cy="259045"/>
    <xdr:sp macro="" textlink="">
      <xdr:nvSpPr>
        <xdr:cNvPr id="319" name="テキスト ボックス 318"/>
        <xdr:cNvSpPr txBox="1"/>
      </xdr:nvSpPr>
      <xdr:spPr>
        <a:xfrm>
          <a:off x="9372111" y="58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149251</xdr:rowOff>
    </xdr:from>
    <xdr:to>
      <xdr:col>46</xdr:col>
      <xdr:colOff>38100</xdr:colOff>
      <xdr:row>36</xdr:row>
      <xdr:rowOff>79401</xdr:rowOff>
    </xdr:to>
    <xdr:sp macro="" textlink="">
      <xdr:nvSpPr>
        <xdr:cNvPr id="320" name="楕円 319"/>
        <xdr:cNvSpPr/>
      </xdr:nvSpPr>
      <xdr:spPr>
        <a:xfrm>
          <a:off x="8699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70528</xdr:rowOff>
    </xdr:from>
    <xdr:ext cx="534377" cy="259045"/>
    <xdr:sp macro="" textlink="">
      <xdr:nvSpPr>
        <xdr:cNvPr id="321" name="テキスト ボックス 320"/>
        <xdr:cNvSpPr txBox="1"/>
      </xdr:nvSpPr>
      <xdr:spPr>
        <a:xfrm>
          <a:off x="8483111" y="62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117214</xdr:rowOff>
    </xdr:from>
    <xdr:to>
      <xdr:col>41</xdr:col>
      <xdr:colOff>101600</xdr:colOff>
      <xdr:row>36</xdr:row>
      <xdr:rowOff>47364</xdr:rowOff>
    </xdr:to>
    <xdr:sp macro="" textlink="">
      <xdr:nvSpPr>
        <xdr:cNvPr id="322" name="楕円 321"/>
        <xdr:cNvSpPr/>
      </xdr:nvSpPr>
      <xdr:spPr>
        <a:xfrm>
          <a:off x="7810500" y="61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63891</xdr:rowOff>
    </xdr:from>
    <xdr:ext cx="534377" cy="259045"/>
    <xdr:sp macro="" textlink="">
      <xdr:nvSpPr>
        <xdr:cNvPr id="323" name="テキスト ボックス 322"/>
        <xdr:cNvSpPr txBox="1"/>
      </xdr:nvSpPr>
      <xdr:spPr>
        <a:xfrm>
          <a:off x="7594111" y="5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1755</xdr:rowOff>
    </xdr:from>
    <xdr:to>
      <xdr:col>36</xdr:col>
      <xdr:colOff>165100</xdr:colOff>
      <xdr:row>36</xdr:row>
      <xdr:rowOff>103355</xdr:rowOff>
    </xdr:to>
    <xdr:sp macro="" textlink="">
      <xdr:nvSpPr>
        <xdr:cNvPr id="324" name="楕円 323"/>
        <xdr:cNvSpPr/>
      </xdr:nvSpPr>
      <xdr:spPr>
        <a:xfrm>
          <a:off x="6921500" y="6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119882</xdr:rowOff>
    </xdr:from>
    <xdr:ext cx="534377" cy="259045"/>
    <xdr:sp macro="" textlink="">
      <xdr:nvSpPr>
        <xdr:cNvPr id="325" name="テキスト ボックス 324"/>
        <xdr:cNvSpPr txBox="1"/>
      </xdr:nvSpPr>
      <xdr:spPr>
        <a:xfrm>
          <a:off x="6705111" y="59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158903</xdr:rowOff>
    </xdr:from>
    <xdr:to>
      <xdr:col>55</xdr:col>
      <xdr:colOff>0</xdr:colOff>
      <xdr:row>58</xdr:row>
      <xdr:rowOff>30452</xdr:rowOff>
    </xdr:to>
    <xdr:cxnSp macro="">
      <xdr:nvCxnSpPr>
        <xdr:cNvPr id="352" name="直線コネクタ 351"/>
        <xdr:cNvCxnSpPr/>
      </xdr:nvCxnSpPr>
      <xdr:spPr>
        <a:xfrm>
          <a:off x="9639300" y="9931553"/>
          <a:ext cx="8382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146101</xdr:rowOff>
    </xdr:from>
    <xdr:to>
      <xdr:col>50</xdr:col>
      <xdr:colOff>114300</xdr:colOff>
      <xdr:row>57</xdr:row>
      <xdr:rowOff>158903</xdr:rowOff>
    </xdr:to>
    <xdr:cxnSp macro="">
      <xdr:nvCxnSpPr>
        <xdr:cNvPr id="355" name="直線コネクタ 354"/>
        <xdr:cNvCxnSpPr/>
      </xdr:nvCxnSpPr>
      <xdr:spPr>
        <a:xfrm>
          <a:off x="8750300" y="991875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146101</xdr:rowOff>
    </xdr:from>
    <xdr:to>
      <xdr:col>45</xdr:col>
      <xdr:colOff>177800</xdr:colOff>
      <xdr:row>58</xdr:row>
      <xdr:rowOff>12360</xdr:rowOff>
    </xdr:to>
    <xdr:cxnSp macro="">
      <xdr:nvCxnSpPr>
        <xdr:cNvPr id="358" name="直線コネクタ 357"/>
        <xdr:cNvCxnSpPr/>
      </xdr:nvCxnSpPr>
      <xdr:spPr>
        <a:xfrm flipV="1">
          <a:off x="7861300" y="9918751"/>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9398</xdr:rowOff>
    </xdr:from>
    <xdr:to>
      <xdr:col>41</xdr:col>
      <xdr:colOff>50800</xdr:colOff>
      <xdr:row>58</xdr:row>
      <xdr:rowOff>12360</xdr:rowOff>
    </xdr:to>
    <xdr:cxnSp macro="">
      <xdr:nvCxnSpPr>
        <xdr:cNvPr id="361" name="直線コネクタ 360"/>
        <xdr:cNvCxnSpPr/>
      </xdr:nvCxnSpPr>
      <xdr:spPr>
        <a:xfrm>
          <a:off x="6972300" y="9953498"/>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151102</xdr:rowOff>
    </xdr:from>
    <xdr:to>
      <xdr:col>55</xdr:col>
      <xdr:colOff>50800</xdr:colOff>
      <xdr:row>58</xdr:row>
      <xdr:rowOff>81252</xdr:rowOff>
    </xdr:to>
    <xdr:sp macro="" textlink="">
      <xdr:nvSpPr>
        <xdr:cNvPr id="371" name="楕円 370"/>
        <xdr:cNvSpPr/>
      </xdr:nvSpPr>
      <xdr:spPr>
        <a:xfrm>
          <a:off x="10426700" y="9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66029</xdr:rowOff>
    </xdr:from>
    <xdr:ext cx="534377" cy="259045"/>
    <xdr:sp macro="" textlink="">
      <xdr:nvSpPr>
        <xdr:cNvPr id="372" name="普通建設事業費該当値テキスト"/>
        <xdr:cNvSpPr txBox="1"/>
      </xdr:nvSpPr>
      <xdr:spPr>
        <a:xfrm>
          <a:off x="10528300" y="983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108103</xdr:rowOff>
    </xdr:from>
    <xdr:to>
      <xdr:col>50</xdr:col>
      <xdr:colOff>165100</xdr:colOff>
      <xdr:row>58</xdr:row>
      <xdr:rowOff>38253</xdr:rowOff>
    </xdr:to>
    <xdr:sp macro="" textlink="">
      <xdr:nvSpPr>
        <xdr:cNvPr id="373" name="楕円 372"/>
        <xdr:cNvSpPr/>
      </xdr:nvSpPr>
      <xdr:spPr>
        <a:xfrm>
          <a:off x="9588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29380</xdr:rowOff>
    </xdr:from>
    <xdr:ext cx="534377" cy="259045"/>
    <xdr:sp macro="" textlink="">
      <xdr:nvSpPr>
        <xdr:cNvPr id="374" name="テキスト ボックス 373"/>
        <xdr:cNvSpPr txBox="1"/>
      </xdr:nvSpPr>
      <xdr:spPr>
        <a:xfrm>
          <a:off x="9372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95301</xdr:rowOff>
    </xdr:from>
    <xdr:to>
      <xdr:col>46</xdr:col>
      <xdr:colOff>38100</xdr:colOff>
      <xdr:row>58</xdr:row>
      <xdr:rowOff>25451</xdr:rowOff>
    </xdr:to>
    <xdr:sp macro="" textlink="">
      <xdr:nvSpPr>
        <xdr:cNvPr id="375" name="楕円 374"/>
        <xdr:cNvSpPr/>
      </xdr:nvSpPr>
      <xdr:spPr>
        <a:xfrm>
          <a:off x="8699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16578</xdr:rowOff>
    </xdr:from>
    <xdr:ext cx="534377" cy="259045"/>
    <xdr:sp macro="" textlink="">
      <xdr:nvSpPr>
        <xdr:cNvPr id="376" name="テキスト ボックス 375"/>
        <xdr:cNvSpPr txBox="1"/>
      </xdr:nvSpPr>
      <xdr:spPr>
        <a:xfrm>
          <a:off x="8483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133010</xdr:rowOff>
    </xdr:from>
    <xdr:to>
      <xdr:col>41</xdr:col>
      <xdr:colOff>101600</xdr:colOff>
      <xdr:row>58</xdr:row>
      <xdr:rowOff>63160</xdr:rowOff>
    </xdr:to>
    <xdr:sp macro="" textlink="">
      <xdr:nvSpPr>
        <xdr:cNvPr id="377" name="楕円 376"/>
        <xdr:cNvSpPr/>
      </xdr:nvSpPr>
      <xdr:spPr>
        <a:xfrm>
          <a:off x="7810500" y="99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54287</xdr:rowOff>
    </xdr:from>
    <xdr:ext cx="534377" cy="259045"/>
    <xdr:sp macro="" textlink="">
      <xdr:nvSpPr>
        <xdr:cNvPr id="378" name="テキスト ボックス 377"/>
        <xdr:cNvSpPr txBox="1"/>
      </xdr:nvSpPr>
      <xdr:spPr>
        <a:xfrm>
          <a:off x="7594111" y="99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130048</xdr:rowOff>
    </xdr:from>
    <xdr:to>
      <xdr:col>36</xdr:col>
      <xdr:colOff>165100</xdr:colOff>
      <xdr:row>58</xdr:row>
      <xdr:rowOff>60198</xdr:rowOff>
    </xdr:to>
    <xdr:sp macro="" textlink="">
      <xdr:nvSpPr>
        <xdr:cNvPr id="379" name="楕円 378"/>
        <xdr:cNvSpPr/>
      </xdr:nvSpPr>
      <xdr:spPr>
        <a:xfrm>
          <a:off x="6921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51325</xdr:rowOff>
    </xdr:from>
    <xdr:ext cx="534377" cy="259045"/>
    <xdr:sp macro="" textlink="">
      <xdr:nvSpPr>
        <xdr:cNvPr id="380" name="テキスト ボックス 379"/>
        <xdr:cNvSpPr txBox="1"/>
      </xdr:nvSpPr>
      <xdr:spPr>
        <a:xfrm>
          <a:off x="6705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127305</xdr:rowOff>
    </xdr:from>
    <xdr:to>
      <xdr:col>55</xdr:col>
      <xdr:colOff>0</xdr:colOff>
      <xdr:row>78</xdr:row>
      <xdr:rowOff>132508</xdr:rowOff>
    </xdr:to>
    <xdr:cxnSp macro="">
      <xdr:nvCxnSpPr>
        <xdr:cNvPr id="407" name="直線コネクタ 406"/>
        <xdr:cNvCxnSpPr/>
      </xdr:nvCxnSpPr>
      <xdr:spPr>
        <a:xfrm flipV="1">
          <a:off x="9639300" y="13500405"/>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124699</xdr:rowOff>
    </xdr:from>
    <xdr:to>
      <xdr:col>50</xdr:col>
      <xdr:colOff>114300</xdr:colOff>
      <xdr:row>78</xdr:row>
      <xdr:rowOff>132508</xdr:rowOff>
    </xdr:to>
    <xdr:cxnSp macro="">
      <xdr:nvCxnSpPr>
        <xdr:cNvPr id="410" name="直線コネクタ 409"/>
        <xdr:cNvCxnSpPr/>
      </xdr:nvCxnSpPr>
      <xdr:spPr>
        <a:xfrm>
          <a:off x="8750300" y="1349779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114165</xdr:rowOff>
    </xdr:from>
    <xdr:to>
      <xdr:col>45</xdr:col>
      <xdr:colOff>177800</xdr:colOff>
      <xdr:row>78</xdr:row>
      <xdr:rowOff>124699</xdr:rowOff>
    </xdr:to>
    <xdr:cxnSp macro="">
      <xdr:nvCxnSpPr>
        <xdr:cNvPr id="413" name="直線コネクタ 412"/>
        <xdr:cNvCxnSpPr/>
      </xdr:nvCxnSpPr>
      <xdr:spPr>
        <a:xfrm>
          <a:off x="7861300" y="13487265"/>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99535</xdr:rowOff>
    </xdr:from>
    <xdr:to>
      <xdr:col>41</xdr:col>
      <xdr:colOff>50800</xdr:colOff>
      <xdr:row>78</xdr:row>
      <xdr:rowOff>114165</xdr:rowOff>
    </xdr:to>
    <xdr:cxnSp macro="">
      <xdr:nvCxnSpPr>
        <xdr:cNvPr id="416" name="直線コネクタ 415"/>
        <xdr:cNvCxnSpPr/>
      </xdr:nvCxnSpPr>
      <xdr:spPr>
        <a:xfrm>
          <a:off x="6972300" y="1347263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76505</xdr:rowOff>
    </xdr:from>
    <xdr:to>
      <xdr:col>55</xdr:col>
      <xdr:colOff>50800</xdr:colOff>
      <xdr:row>79</xdr:row>
      <xdr:rowOff>6655</xdr:rowOff>
    </xdr:to>
    <xdr:sp macro="" textlink="">
      <xdr:nvSpPr>
        <xdr:cNvPr id="426" name="楕円 425"/>
        <xdr:cNvSpPr/>
      </xdr:nvSpPr>
      <xdr:spPr>
        <a:xfrm>
          <a:off x="104267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7" name="普通建設事業費 （ うち新規整備　）該当値テキスト"/>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81708</xdr:rowOff>
    </xdr:from>
    <xdr:to>
      <xdr:col>50</xdr:col>
      <xdr:colOff>165100</xdr:colOff>
      <xdr:row>79</xdr:row>
      <xdr:rowOff>11858</xdr:rowOff>
    </xdr:to>
    <xdr:sp macro="" textlink="">
      <xdr:nvSpPr>
        <xdr:cNvPr id="428" name="楕円 427"/>
        <xdr:cNvSpPr/>
      </xdr:nvSpPr>
      <xdr:spPr>
        <a:xfrm>
          <a:off x="9588500" y="134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2985</xdr:rowOff>
    </xdr:from>
    <xdr:ext cx="469744" cy="259045"/>
    <xdr:sp macro="" textlink="">
      <xdr:nvSpPr>
        <xdr:cNvPr id="429" name="テキスト ボックス 428"/>
        <xdr:cNvSpPr txBox="1"/>
      </xdr:nvSpPr>
      <xdr:spPr>
        <a:xfrm>
          <a:off x="9404428" y="1354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73899</xdr:rowOff>
    </xdr:from>
    <xdr:to>
      <xdr:col>46</xdr:col>
      <xdr:colOff>38100</xdr:colOff>
      <xdr:row>79</xdr:row>
      <xdr:rowOff>4049</xdr:rowOff>
    </xdr:to>
    <xdr:sp macro="" textlink="">
      <xdr:nvSpPr>
        <xdr:cNvPr id="430" name="楕円 429"/>
        <xdr:cNvSpPr/>
      </xdr:nvSpPr>
      <xdr:spPr>
        <a:xfrm>
          <a:off x="86995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166626</xdr:rowOff>
    </xdr:from>
    <xdr:ext cx="469744" cy="259045"/>
    <xdr:sp macro="" textlink="">
      <xdr:nvSpPr>
        <xdr:cNvPr id="431" name="テキスト ボックス 430"/>
        <xdr:cNvSpPr txBox="1"/>
      </xdr:nvSpPr>
      <xdr:spPr>
        <a:xfrm>
          <a:off x="8515428" y="135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63365</xdr:rowOff>
    </xdr:from>
    <xdr:to>
      <xdr:col>41</xdr:col>
      <xdr:colOff>101600</xdr:colOff>
      <xdr:row>78</xdr:row>
      <xdr:rowOff>164965</xdr:rowOff>
    </xdr:to>
    <xdr:sp macro="" textlink="">
      <xdr:nvSpPr>
        <xdr:cNvPr id="432" name="楕円 431"/>
        <xdr:cNvSpPr/>
      </xdr:nvSpPr>
      <xdr:spPr>
        <a:xfrm>
          <a:off x="7810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156092</xdr:rowOff>
    </xdr:from>
    <xdr:ext cx="469744" cy="259045"/>
    <xdr:sp macro="" textlink="">
      <xdr:nvSpPr>
        <xdr:cNvPr id="433" name="テキスト ボックス 432"/>
        <xdr:cNvSpPr txBox="1"/>
      </xdr:nvSpPr>
      <xdr:spPr>
        <a:xfrm>
          <a:off x="7626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48735</xdr:rowOff>
    </xdr:from>
    <xdr:to>
      <xdr:col>36</xdr:col>
      <xdr:colOff>165100</xdr:colOff>
      <xdr:row>78</xdr:row>
      <xdr:rowOff>150335</xdr:rowOff>
    </xdr:to>
    <xdr:sp macro="" textlink="">
      <xdr:nvSpPr>
        <xdr:cNvPr id="434" name="楕円 433"/>
        <xdr:cNvSpPr/>
      </xdr:nvSpPr>
      <xdr:spPr>
        <a:xfrm>
          <a:off x="69215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141462</xdr:rowOff>
    </xdr:from>
    <xdr:ext cx="469744" cy="259045"/>
    <xdr:sp macro="" textlink="">
      <xdr:nvSpPr>
        <xdr:cNvPr id="435" name="テキスト ボックス 434"/>
        <xdr:cNvSpPr txBox="1"/>
      </xdr:nvSpPr>
      <xdr:spPr>
        <a:xfrm>
          <a:off x="6737428" y="135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145701</xdr:rowOff>
    </xdr:from>
    <xdr:to>
      <xdr:col>55</xdr:col>
      <xdr:colOff>0</xdr:colOff>
      <xdr:row>96</xdr:row>
      <xdr:rowOff>117841</xdr:rowOff>
    </xdr:to>
    <xdr:cxnSp macro="">
      <xdr:nvCxnSpPr>
        <xdr:cNvPr id="468" name="直線コネクタ 467"/>
        <xdr:cNvCxnSpPr/>
      </xdr:nvCxnSpPr>
      <xdr:spPr>
        <a:xfrm>
          <a:off x="9639300" y="16262001"/>
          <a:ext cx="838200" cy="3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145701</xdr:rowOff>
    </xdr:from>
    <xdr:to>
      <xdr:col>50</xdr:col>
      <xdr:colOff>114300</xdr:colOff>
      <xdr:row>95</xdr:row>
      <xdr:rowOff>36544</xdr:rowOff>
    </xdr:to>
    <xdr:cxnSp macro="">
      <xdr:nvCxnSpPr>
        <xdr:cNvPr id="471" name="直線コネクタ 470"/>
        <xdr:cNvCxnSpPr/>
      </xdr:nvCxnSpPr>
      <xdr:spPr>
        <a:xfrm flipV="1">
          <a:off x="8750300" y="16262001"/>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36544</xdr:rowOff>
    </xdr:from>
    <xdr:to>
      <xdr:col>45</xdr:col>
      <xdr:colOff>177800</xdr:colOff>
      <xdr:row>97</xdr:row>
      <xdr:rowOff>42859</xdr:rowOff>
    </xdr:to>
    <xdr:cxnSp macro="">
      <xdr:nvCxnSpPr>
        <xdr:cNvPr id="474" name="直線コネクタ 473"/>
        <xdr:cNvCxnSpPr/>
      </xdr:nvCxnSpPr>
      <xdr:spPr>
        <a:xfrm flipV="1">
          <a:off x="7861300" y="16324294"/>
          <a:ext cx="889000" cy="3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42859</xdr:rowOff>
    </xdr:from>
    <xdr:to>
      <xdr:col>41</xdr:col>
      <xdr:colOff>50800</xdr:colOff>
      <xdr:row>97</xdr:row>
      <xdr:rowOff>139415</xdr:rowOff>
    </xdr:to>
    <xdr:cxnSp macro="">
      <xdr:nvCxnSpPr>
        <xdr:cNvPr id="477" name="直線コネクタ 476"/>
        <xdr:cNvCxnSpPr/>
      </xdr:nvCxnSpPr>
      <xdr:spPr>
        <a:xfrm flipV="1">
          <a:off x="6972300" y="16673509"/>
          <a:ext cx="8890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67041</xdr:rowOff>
    </xdr:from>
    <xdr:to>
      <xdr:col>55</xdr:col>
      <xdr:colOff>50800</xdr:colOff>
      <xdr:row>96</xdr:row>
      <xdr:rowOff>168641</xdr:rowOff>
    </xdr:to>
    <xdr:sp macro="" textlink="">
      <xdr:nvSpPr>
        <xdr:cNvPr id="487" name="楕円 486"/>
        <xdr:cNvSpPr/>
      </xdr:nvSpPr>
      <xdr:spPr>
        <a:xfrm>
          <a:off x="104267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45468</xdr:rowOff>
    </xdr:from>
    <xdr:ext cx="534377" cy="259045"/>
    <xdr:sp macro="" textlink="">
      <xdr:nvSpPr>
        <xdr:cNvPr id="488" name="普通建設事業費 （ うち更新整備　）該当値テキスト"/>
        <xdr:cNvSpPr txBox="1"/>
      </xdr:nvSpPr>
      <xdr:spPr>
        <a:xfrm>
          <a:off x="10528300" y="16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94901</xdr:rowOff>
    </xdr:from>
    <xdr:to>
      <xdr:col>50</xdr:col>
      <xdr:colOff>165100</xdr:colOff>
      <xdr:row>95</xdr:row>
      <xdr:rowOff>25051</xdr:rowOff>
    </xdr:to>
    <xdr:sp macro="" textlink="">
      <xdr:nvSpPr>
        <xdr:cNvPr id="489" name="楕円 488"/>
        <xdr:cNvSpPr/>
      </xdr:nvSpPr>
      <xdr:spPr>
        <a:xfrm>
          <a:off x="9588500" y="162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16178</xdr:rowOff>
    </xdr:from>
    <xdr:ext cx="534377" cy="259045"/>
    <xdr:sp macro="" textlink="">
      <xdr:nvSpPr>
        <xdr:cNvPr id="490" name="テキスト ボックス 489"/>
        <xdr:cNvSpPr txBox="1"/>
      </xdr:nvSpPr>
      <xdr:spPr>
        <a:xfrm>
          <a:off x="9372111" y="163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157194</xdr:rowOff>
    </xdr:from>
    <xdr:to>
      <xdr:col>46</xdr:col>
      <xdr:colOff>38100</xdr:colOff>
      <xdr:row>95</xdr:row>
      <xdr:rowOff>87344</xdr:rowOff>
    </xdr:to>
    <xdr:sp macro="" textlink="">
      <xdr:nvSpPr>
        <xdr:cNvPr id="491" name="楕円 490"/>
        <xdr:cNvSpPr/>
      </xdr:nvSpPr>
      <xdr:spPr>
        <a:xfrm>
          <a:off x="8699500" y="162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103871</xdr:rowOff>
    </xdr:from>
    <xdr:ext cx="534377" cy="259045"/>
    <xdr:sp macro="" textlink="">
      <xdr:nvSpPr>
        <xdr:cNvPr id="492" name="テキスト ボックス 491"/>
        <xdr:cNvSpPr txBox="1"/>
      </xdr:nvSpPr>
      <xdr:spPr>
        <a:xfrm>
          <a:off x="8483111" y="160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163509</xdr:rowOff>
    </xdr:from>
    <xdr:to>
      <xdr:col>41</xdr:col>
      <xdr:colOff>101600</xdr:colOff>
      <xdr:row>97</xdr:row>
      <xdr:rowOff>93659</xdr:rowOff>
    </xdr:to>
    <xdr:sp macro="" textlink="">
      <xdr:nvSpPr>
        <xdr:cNvPr id="493" name="楕円 492"/>
        <xdr:cNvSpPr/>
      </xdr:nvSpPr>
      <xdr:spPr>
        <a:xfrm>
          <a:off x="7810500" y="16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84786</xdr:rowOff>
    </xdr:from>
    <xdr:ext cx="534377" cy="259045"/>
    <xdr:sp macro="" textlink="">
      <xdr:nvSpPr>
        <xdr:cNvPr id="494" name="テキスト ボックス 493"/>
        <xdr:cNvSpPr txBox="1"/>
      </xdr:nvSpPr>
      <xdr:spPr>
        <a:xfrm>
          <a:off x="7594111" y="167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88615</xdr:rowOff>
    </xdr:from>
    <xdr:to>
      <xdr:col>36</xdr:col>
      <xdr:colOff>165100</xdr:colOff>
      <xdr:row>98</xdr:row>
      <xdr:rowOff>18765</xdr:rowOff>
    </xdr:to>
    <xdr:sp macro="" textlink="">
      <xdr:nvSpPr>
        <xdr:cNvPr id="495" name="楕円 494"/>
        <xdr:cNvSpPr/>
      </xdr:nvSpPr>
      <xdr:spPr>
        <a:xfrm>
          <a:off x="6921500" y="167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9892</xdr:rowOff>
    </xdr:from>
    <xdr:ext cx="534377" cy="259045"/>
    <xdr:sp macro="" textlink="">
      <xdr:nvSpPr>
        <xdr:cNvPr id="496" name="テキスト ボックス 495"/>
        <xdr:cNvSpPr txBox="1"/>
      </xdr:nvSpPr>
      <xdr:spPr>
        <a:xfrm>
          <a:off x="6705111" y="168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77929</xdr:rowOff>
    </xdr:from>
    <xdr:to>
      <xdr:col>76</xdr:col>
      <xdr:colOff>114300</xdr:colOff>
      <xdr:row>39</xdr:row>
      <xdr:rowOff>98878</xdr:rowOff>
    </xdr:to>
    <xdr:cxnSp macro="">
      <xdr:nvCxnSpPr>
        <xdr:cNvPr id="533" name="直線コネクタ 532"/>
        <xdr:cNvCxnSpPr/>
      </xdr:nvCxnSpPr>
      <xdr:spPr>
        <a:xfrm>
          <a:off x="13703300" y="676447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77929</xdr:rowOff>
    </xdr:from>
    <xdr:to>
      <xdr:col>71</xdr:col>
      <xdr:colOff>177800</xdr:colOff>
      <xdr:row>39</xdr:row>
      <xdr:rowOff>86893</xdr:rowOff>
    </xdr:to>
    <xdr:cxnSp macro="">
      <xdr:nvCxnSpPr>
        <xdr:cNvPr id="536" name="直線コネクタ 535"/>
        <xdr:cNvCxnSpPr/>
      </xdr:nvCxnSpPr>
      <xdr:spPr>
        <a:xfrm flipV="1">
          <a:off x="12814300" y="676447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8" name="テキスト ボックス 537"/>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40" name="テキスト ボックス 539"/>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27129</xdr:rowOff>
    </xdr:from>
    <xdr:to>
      <xdr:col>72</xdr:col>
      <xdr:colOff>38100</xdr:colOff>
      <xdr:row>39</xdr:row>
      <xdr:rowOff>128729</xdr:rowOff>
    </xdr:to>
    <xdr:sp macro="" textlink="">
      <xdr:nvSpPr>
        <xdr:cNvPr id="552" name="楕円 551"/>
        <xdr:cNvSpPr/>
      </xdr:nvSpPr>
      <xdr:spPr>
        <a:xfrm>
          <a:off x="13652500" y="67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145256</xdr:rowOff>
    </xdr:from>
    <xdr:ext cx="469744" cy="259045"/>
    <xdr:sp macro="" textlink="">
      <xdr:nvSpPr>
        <xdr:cNvPr id="553" name="テキスト ボックス 552"/>
        <xdr:cNvSpPr txBox="1"/>
      </xdr:nvSpPr>
      <xdr:spPr>
        <a:xfrm>
          <a:off x="13468428" y="64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36093</xdr:rowOff>
    </xdr:from>
    <xdr:to>
      <xdr:col>67</xdr:col>
      <xdr:colOff>101600</xdr:colOff>
      <xdr:row>39</xdr:row>
      <xdr:rowOff>137693</xdr:rowOff>
    </xdr:to>
    <xdr:sp macro="" textlink="">
      <xdr:nvSpPr>
        <xdr:cNvPr id="554" name="楕円 553"/>
        <xdr:cNvSpPr/>
      </xdr:nvSpPr>
      <xdr:spPr>
        <a:xfrm>
          <a:off x="12763500" y="6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154220</xdr:rowOff>
    </xdr:from>
    <xdr:ext cx="378565" cy="259045"/>
    <xdr:sp macro="" textlink="">
      <xdr:nvSpPr>
        <xdr:cNvPr id="555" name="テキスト ボックス 554"/>
        <xdr:cNvSpPr txBox="1"/>
      </xdr:nvSpPr>
      <xdr:spPr>
        <a:xfrm>
          <a:off x="12625017" y="64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54683</xdr:rowOff>
    </xdr:from>
    <xdr:to>
      <xdr:col>85</xdr:col>
      <xdr:colOff>127000</xdr:colOff>
      <xdr:row>74</xdr:row>
      <xdr:rowOff>131356</xdr:rowOff>
    </xdr:to>
    <xdr:cxnSp macro="">
      <xdr:nvCxnSpPr>
        <xdr:cNvPr id="631" name="直線コネクタ 630"/>
        <xdr:cNvCxnSpPr/>
      </xdr:nvCxnSpPr>
      <xdr:spPr>
        <a:xfrm flipV="1">
          <a:off x="15481300" y="12741983"/>
          <a:ext cx="8382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97524</xdr:rowOff>
    </xdr:from>
    <xdr:to>
      <xdr:col>81</xdr:col>
      <xdr:colOff>50800</xdr:colOff>
      <xdr:row>74</xdr:row>
      <xdr:rowOff>131356</xdr:rowOff>
    </xdr:to>
    <xdr:cxnSp macro="">
      <xdr:nvCxnSpPr>
        <xdr:cNvPr id="634" name="直線コネクタ 633"/>
        <xdr:cNvCxnSpPr/>
      </xdr:nvCxnSpPr>
      <xdr:spPr>
        <a:xfrm>
          <a:off x="14592300" y="1278482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97478</xdr:rowOff>
    </xdr:from>
    <xdr:to>
      <xdr:col>76</xdr:col>
      <xdr:colOff>114300</xdr:colOff>
      <xdr:row>74</xdr:row>
      <xdr:rowOff>97524</xdr:rowOff>
    </xdr:to>
    <xdr:cxnSp macro="">
      <xdr:nvCxnSpPr>
        <xdr:cNvPr id="637" name="直線コネクタ 636"/>
        <xdr:cNvCxnSpPr/>
      </xdr:nvCxnSpPr>
      <xdr:spPr>
        <a:xfrm>
          <a:off x="13703300" y="1278477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78961</xdr:rowOff>
    </xdr:from>
    <xdr:to>
      <xdr:col>71</xdr:col>
      <xdr:colOff>177800</xdr:colOff>
      <xdr:row>74</xdr:row>
      <xdr:rowOff>97478</xdr:rowOff>
    </xdr:to>
    <xdr:cxnSp macro="">
      <xdr:nvCxnSpPr>
        <xdr:cNvPr id="640" name="直線コネクタ 639"/>
        <xdr:cNvCxnSpPr/>
      </xdr:nvCxnSpPr>
      <xdr:spPr>
        <a:xfrm>
          <a:off x="12814300" y="12766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3883</xdr:rowOff>
    </xdr:from>
    <xdr:to>
      <xdr:col>85</xdr:col>
      <xdr:colOff>177800</xdr:colOff>
      <xdr:row>74</xdr:row>
      <xdr:rowOff>105483</xdr:rowOff>
    </xdr:to>
    <xdr:sp macro="" textlink="">
      <xdr:nvSpPr>
        <xdr:cNvPr id="650" name="楕円 649"/>
        <xdr:cNvSpPr/>
      </xdr:nvSpPr>
      <xdr:spPr>
        <a:xfrm>
          <a:off x="16268700" y="126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153760</xdr:rowOff>
    </xdr:from>
    <xdr:ext cx="534377" cy="259045"/>
    <xdr:sp macro="" textlink="">
      <xdr:nvSpPr>
        <xdr:cNvPr id="651" name="公債費該当値テキスト"/>
        <xdr:cNvSpPr txBox="1"/>
      </xdr:nvSpPr>
      <xdr:spPr>
        <a:xfrm>
          <a:off x="16370300" y="126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80556</xdr:rowOff>
    </xdr:from>
    <xdr:to>
      <xdr:col>81</xdr:col>
      <xdr:colOff>101600</xdr:colOff>
      <xdr:row>75</xdr:row>
      <xdr:rowOff>10706</xdr:rowOff>
    </xdr:to>
    <xdr:sp macro="" textlink="">
      <xdr:nvSpPr>
        <xdr:cNvPr id="652" name="楕円 651"/>
        <xdr:cNvSpPr/>
      </xdr:nvSpPr>
      <xdr:spPr>
        <a:xfrm>
          <a:off x="154305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1833</xdr:rowOff>
    </xdr:from>
    <xdr:ext cx="534377" cy="259045"/>
    <xdr:sp macro="" textlink="">
      <xdr:nvSpPr>
        <xdr:cNvPr id="653" name="テキスト ボックス 652"/>
        <xdr:cNvSpPr txBox="1"/>
      </xdr:nvSpPr>
      <xdr:spPr>
        <a:xfrm>
          <a:off x="15214111" y="12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46724</xdr:rowOff>
    </xdr:from>
    <xdr:to>
      <xdr:col>76</xdr:col>
      <xdr:colOff>165100</xdr:colOff>
      <xdr:row>74</xdr:row>
      <xdr:rowOff>148324</xdr:rowOff>
    </xdr:to>
    <xdr:sp macro="" textlink="">
      <xdr:nvSpPr>
        <xdr:cNvPr id="654" name="楕円 653"/>
        <xdr:cNvSpPr/>
      </xdr:nvSpPr>
      <xdr:spPr>
        <a:xfrm>
          <a:off x="14541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139451</xdr:rowOff>
    </xdr:from>
    <xdr:ext cx="534377" cy="259045"/>
    <xdr:sp macro="" textlink="">
      <xdr:nvSpPr>
        <xdr:cNvPr id="655" name="テキスト ボックス 654"/>
        <xdr:cNvSpPr txBox="1"/>
      </xdr:nvSpPr>
      <xdr:spPr>
        <a:xfrm>
          <a:off x="14325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46678</xdr:rowOff>
    </xdr:from>
    <xdr:to>
      <xdr:col>72</xdr:col>
      <xdr:colOff>38100</xdr:colOff>
      <xdr:row>74</xdr:row>
      <xdr:rowOff>148278</xdr:rowOff>
    </xdr:to>
    <xdr:sp macro="" textlink="">
      <xdr:nvSpPr>
        <xdr:cNvPr id="656" name="楕円 655"/>
        <xdr:cNvSpPr/>
      </xdr:nvSpPr>
      <xdr:spPr>
        <a:xfrm>
          <a:off x="13652500" y="127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139405</xdr:rowOff>
    </xdr:from>
    <xdr:ext cx="534377" cy="259045"/>
    <xdr:sp macro="" textlink="">
      <xdr:nvSpPr>
        <xdr:cNvPr id="657" name="テキスト ボックス 656"/>
        <xdr:cNvSpPr txBox="1"/>
      </xdr:nvSpPr>
      <xdr:spPr>
        <a:xfrm>
          <a:off x="13436111" y="128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28161</xdr:rowOff>
    </xdr:from>
    <xdr:to>
      <xdr:col>67</xdr:col>
      <xdr:colOff>101600</xdr:colOff>
      <xdr:row>74</xdr:row>
      <xdr:rowOff>129761</xdr:rowOff>
    </xdr:to>
    <xdr:sp macro="" textlink="">
      <xdr:nvSpPr>
        <xdr:cNvPr id="658" name="楕円 657"/>
        <xdr:cNvSpPr/>
      </xdr:nvSpPr>
      <xdr:spPr>
        <a:xfrm>
          <a:off x="127635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120888</xdr:rowOff>
    </xdr:from>
    <xdr:ext cx="534377" cy="259045"/>
    <xdr:sp macro="" textlink="">
      <xdr:nvSpPr>
        <xdr:cNvPr id="659" name="テキスト ボックス 658"/>
        <xdr:cNvSpPr txBox="1"/>
      </xdr:nvSpPr>
      <xdr:spPr>
        <a:xfrm>
          <a:off x="12547111" y="128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169590</xdr:rowOff>
    </xdr:from>
    <xdr:to>
      <xdr:col>85</xdr:col>
      <xdr:colOff>127000</xdr:colOff>
      <xdr:row>99</xdr:row>
      <xdr:rowOff>6586</xdr:rowOff>
    </xdr:to>
    <xdr:cxnSp macro="">
      <xdr:nvCxnSpPr>
        <xdr:cNvPr id="688" name="直線コネクタ 687"/>
        <xdr:cNvCxnSpPr/>
      </xdr:nvCxnSpPr>
      <xdr:spPr>
        <a:xfrm flipV="1">
          <a:off x="15481300" y="16971690"/>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101836</xdr:rowOff>
    </xdr:from>
    <xdr:to>
      <xdr:col>81</xdr:col>
      <xdr:colOff>50800</xdr:colOff>
      <xdr:row>99</xdr:row>
      <xdr:rowOff>6586</xdr:rowOff>
    </xdr:to>
    <xdr:cxnSp macro="">
      <xdr:nvCxnSpPr>
        <xdr:cNvPr id="691" name="直線コネクタ 690"/>
        <xdr:cNvCxnSpPr/>
      </xdr:nvCxnSpPr>
      <xdr:spPr>
        <a:xfrm>
          <a:off x="14592300" y="169039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101836</xdr:rowOff>
    </xdr:from>
    <xdr:to>
      <xdr:col>76</xdr:col>
      <xdr:colOff>114300</xdr:colOff>
      <xdr:row>99</xdr:row>
      <xdr:rowOff>2742</xdr:rowOff>
    </xdr:to>
    <xdr:cxnSp macro="">
      <xdr:nvCxnSpPr>
        <xdr:cNvPr id="694" name="直線コネクタ 693"/>
        <xdr:cNvCxnSpPr/>
      </xdr:nvCxnSpPr>
      <xdr:spPr>
        <a:xfrm flipV="1">
          <a:off x="13703300" y="16903936"/>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6" name="テキスト ボックス 695"/>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2742</xdr:rowOff>
    </xdr:from>
    <xdr:to>
      <xdr:col>71</xdr:col>
      <xdr:colOff>177800</xdr:colOff>
      <xdr:row>99</xdr:row>
      <xdr:rowOff>6175</xdr:rowOff>
    </xdr:to>
    <xdr:cxnSp macro="">
      <xdr:nvCxnSpPr>
        <xdr:cNvPr id="697" name="直線コネクタ 696"/>
        <xdr:cNvCxnSpPr/>
      </xdr:nvCxnSpPr>
      <xdr:spPr>
        <a:xfrm flipV="1">
          <a:off x="12814300" y="16976292"/>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118790</xdr:rowOff>
    </xdr:from>
    <xdr:to>
      <xdr:col>85</xdr:col>
      <xdr:colOff>177800</xdr:colOff>
      <xdr:row>99</xdr:row>
      <xdr:rowOff>48940</xdr:rowOff>
    </xdr:to>
    <xdr:sp macro="" textlink="">
      <xdr:nvSpPr>
        <xdr:cNvPr id="707" name="楕円 706"/>
        <xdr:cNvSpPr/>
      </xdr:nvSpPr>
      <xdr:spPr>
        <a:xfrm>
          <a:off x="16268700" y="169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78167</xdr:rowOff>
    </xdr:from>
    <xdr:ext cx="534377" cy="259045"/>
    <xdr:sp macro="" textlink="">
      <xdr:nvSpPr>
        <xdr:cNvPr id="708" name="積立金該当値テキスト"/>
        <xdr:cNvSpPr txBox="1"/>
      </xdr:nvSpPr>
      <xdr:spPr>
        <a:xfrm>
          <a:off x="16370300" y="167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127236</xdr:rowOff>
    </xdr:from>
    <xdr:to>
      <xdr:col>81</xdr:col>
      <xdr:colOff>101600</xdr:colOff>
      <xdr:row>99</xdr:row>
      <xdr:rowOff>57386</xdr:rowOff>
    </xdr:to>
    <xdr:sp macro="" textlink="">
      <xdr:nvSpPr>
        <xdr:cNvPr id="709" name="楕円 708"/>
        <xdr:cNvSpPr/>
      </xdr:nvSpPr>
      <xdr:spPr>
        <a:xfrm>
          <a:off x="15430500" y="16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48513</xdr:rowOff>
    </xdr:from>
    <xdr:ext cx="469744" cy="259045"/>
    <xdr:sp macro="" textlink="">
      <xdr:nvSpPr>
        <xdr:cNvPr id="710" name="テキスト ボックス 709"/>
        <xdr:cNvSpPr txBox="1"/>
      </xdr:nvSpPr>
      <xdr:spPr>
        <a:xfrm>
          <a:off x="15246428" y="170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51036</xdr:rowOff>
    </xdr:from>
    <xdr:to>
      <xdr:col>76</xdr:col>
      <xdr:colOff>165100</xdr:colOff>
      <xdr:row>98</xdr:row>
      <xdr:rowOff>152636</xdr:rowOff>
    </xdr:to>
    <xdr:sp macro="" textlink="">
      <xdr:nvSpPr>
        <xdr:cNvPr id="711" name="楕円 710"/>
        <xdr:cNvSpPr/>
      </xdr:nvSpPr>
      <xdr:spPr>
        <a:xfrm>
          <a:off x="14541500" y="168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169163</xdr:rowOff>
    </xdr:from>
    <xdr:ext cx="534377" cy="259045"/>
    <xdr:sp macro="" textlink="">
      <xdr:nvSpPr>
        <xdr:cNvPr id="712" name="テキスト ボックス 711"/>
        <xdr:cNvSpPr txBox="1"/>
      </xdr:nvSpPr>
      <xdr:spPr>
        <a:xfrm>
          <a:off x="14325111" y="166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123392</xdr:rowOff>
    </xdr:from>
    <xdr:to>
      <xdr:col>72</xdr:col>
      <xdr:colOff>38100</xdr:colOff>
      <xdr:row>99</xdr:row>
      <xdr:rowOff>53542</xdr:rowOff>
    </xdr:to>
    <xdr:sp macro="" textlink="">
      <xdr:nvSpPr>
        <xdr:cNvPr id="713" name="楕円 712"/>
        <xdr:cNvSpPr/>
      </xdr:nvSpPr>
      <xdr:spPr>
        <a:xfrm>
          <a:off x="13652500" y="169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44669</xdr:rowOff>
    </xdr:from>
    <xdr:ext cx="534377" cy="259045"/>
    <xdr:sp macro="" textlink="">
      <xdr:nvSpPr>
        <xdr:cNvPr id="714" name="テキスト ボックス 713"/>
        <xdr:cNvSpPr txBox="1"/>
      </xdr:nvSpPr>
      <xdr:spPr>
        <a:xfrm>
          <a:off x="13436111" y="170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126825</xdr:rowOff>
    </xdr:from>
    <xdr:to>
      <xdr:col>67</xdr:col>
      <xdr:colOff>101600</xdr:colOff>
      <xdr:row>99</xdr:row>
      <xdr:rowOff>56975</xdr:rowOff>
    </xdr:to>
    <xdr:sp macro="" textlink="">
      <xdr:nvSpPr>
        <xdr:cNvPr id="715" name="楕円 714"/>
        <xdr:cNvSpPr/>
      </xdr:nvSpPr>
      <xdr:spPr>
        <a:xfrm>
          <a:off x="12763500" y="169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48102</xdr:rowOff>
    </xdr:from>
    <xdr:ext cx="534377" cy="259045"/>
    <xdr:sp macro="" textlink="">
      <xdr:nvSpPr>
        <xdr:cNvPr id="716" name="テキスト ボックス 715"/>
        <xdr:cNvSpPr txBox="1"/>
      </xdr:nvSpPr>
      <xdr:spPr>
        <a:xfrm>
          <a:off x="12547111" y="170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22352</xdr:rowOff>
    </xdr:from>
    <xdr:to>
      <xdr:col>102</xdr:col>
      <xdr:colOff>114300</xdr:colOff>
      <xdr:row>39</xdr:row>
      <xdr:rowOff>44450</xdr:rowOff>
    </xdr:to>
    <xdr:cxnSp macro="">
      <xdr:nvCxnSpPr>
        <xdr:cNvPr id="754" name="直線コネクタ 753"/>
        <xdr:cNvCxnSpPr/>
      </xdr:nvCxnSpPr>
      <xdr:spPr>
        <a:xfrm>
          <a:off x="18656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72" name="楕円 771"/>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64279</xdr:rowOff>
    </xdr:from>
    <xdr:ext cx="378565" cy="259045"/>
    <xdr:sp macro="" textlink="">
      <xdr:nvSpPr>
        <xdr:cNvPr id="773" name="テキスト ボックス 772"/>
        <xdr:cNvSpPr txBox="1"/>
      </xdr:nvSpPr>
      <xdr:spPr>
        <a:xfrm>
          <a:off x="18467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29423</xdr:rowOff>
    </xdr:from>
    <xdr:to>
      <xdr:col>116</xdr:col>
      <xdr:colOff>63500</xdr:colOff>
      <xdr:row>58</xdr:row>
      <xdr:rowOff>25309</xdr:rowOff>
    </xdr:to>
    <xdr:cxnSp macro="">
      <xdr:nvCxnSpPr>
        <xdr:cNvPr id="800" name="直線コネクタ 799"/>
        <xdr:cNvCxnSpPr/>
      </xdr:nvCxnSpPr>
      <xdr:spPr>
        <a:xfrm flipV="1">
          <a:off x="21323300" y="9802073"/>
          <a:ext cx="8382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13787</xdr:rowOff>
    </xdr:from>
    <xdr:to>
      <xdr:col>111</xdr:col>
      <xdr:colOff>177800</xdr:colOff>
      <xdr:row>58</xdr:row>
      <xdr:rowOff>25309</xdr:rowOff>
    </xdr:to>
    <xdr:cxnSp macro="">
      <xdr:nvCxnSpPr>
        <xdr:cNvPr id="803" name="直線コネクタ 802"/>
        <xdr:cNvCxnSpPr/>
      </xdr:nvCxnSpPr>
      <xdr:spPr>
        <a:xfrm>
          <a:off x="20434300" y="995788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4689</xdr:rowOff>
    </xdr:from>
    <xdr:to>
      <xdr:col>107</xdr:col>
      <xdr:colOff>50800</xdr:colOff>
      <xdr:row>58</xdr:row>
      <xdr:rowOff>13787</xdr:rowOff>
    </xdr:to>
    <xdr:cxnSp macro="">
      <xdr:nvCxnSpPr>
        <xdr:cNvPr id="806" name="直線コネクタ 805"/>
        <xdr:cNvCxnSpPr/>
      </xdr:nvCxnSpPr>
      <xdr:spPr>
        <a:xfrm>
          <a:off x="19545300" y="9948789"/>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129687</xdr:rowOff>
    </xdr:from>
    <xdr:to>
      <xdr:col>102</xdr:col>
      <xdr:colOff>114300</xdr:colOff>
      <xdr:row>58</xdr:row>
      <xdr:rowOff>4689</xdr:rowOff>
    </xdr:to>
    <xdr:cxnSp macro="">
      <xdr:nvCxnSpPr>
        <xdr:cNvPr id="809" name="直線コネクタ 808"/>
        <xdr:cNvCxnSpPr/>
      </xdr:nvCxnSpPr>
      <xdr:spPr>
        <a:xfrm>
          <a:off x="18656300" y="9902337"/>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150073</xdr:rowOff>
    </xdr:from>
    <xdr:to>
      <xdr:col>116</xdr:col>
      <xdr:colOff>114300</xdr:colOff>
      <xdr:row>57</xdr:row>
      <xdr:rowOff>80223</xdr:rowOff>
    </xdr:to>
    <xdr:sp macro="" textlink="">
      <xdr:nvSpPr>
        <xdr:cNvPr id="819" name="楕円 818"/>
        <xdr:cNvSpPr/>
      </xdr:nvSpPr>
      <xdr:spPr>
        <a:xfrm>
          <a:off x="22110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1500</xdr:rowOff>
    </xdr:from>
    <xdr:ext cx="469744" cy="259045"/>
    <xdr:sp macro="" textlink="">
      <xdr:nvSpPr>
        <xdr:cNvPr id="820" name="貸付金該当値テキスト"/>
        <xdr:cNvSpPr txBox="1"/>
      </xdr:nvSpPr>
      <xdr:spPr>
        <a:xfrm>
          <a:off x="22212300" y="960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145959</xdr:rowOff>
    </xdr:from>
    <xdr:to>
      <xdr:col>112</xdr:col>
      <xdr:colOff>38100</xdr:colOff>
      <xdr:row>58</xdr:row>
      <xdr:rowOff>76109</xdr:rowOff>
    </xdr:to>
    <xdr:sp macro="" textlink="">
      <xdr:nvSpPr>
        <xdr:cNvPr id="821" name="楕円 820"/>
        <xdr:cNvSpPr/>
      </xdr:nvSpPr>
      <xdr:spPr>
        <a:xfrm>
          <a:off x="212725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67236</xdr:rowOff>
    </xdr:from>
    <xdr:ext cx="469744" cy="259045"/>
    <xdr:sp macro="" textlink="">
      <xdr:nvSpPr>
        <xdr:cNvPr id="822" name="テキスト ボックス 821"/>
        <xdr:cNvSpPr txBox="1"/>
      </xdr:nvSpPr>
      <xdr:spPr>
        <a:xfrm>
          <a:off x="21088428" y="1001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134437</xdr:rowOff>
    </xdr:from>
    <xdr:to>
      <xdr:col>107</xdr:col>
      <xdr:colOff>101600</xdr:colOff>
      <xdr:row>58</xdr:row>
      <xdr:rowOff>64587</xdr:rowOff>
    </xdr:to>
    <xdr:sp macro="" textlink="">
      <xdr:nvSpPr>
        <xdr:cNvPr id="823" name="楕円 822"/>
        <xdr:cNvSpPr/>
      </xdr:nvSpPr>
      <xdr:spPr>
        <a:xfrm>
          <a:off x="20383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55714</xdr:rowOff>
    </xdr:from>
    <xdr:ext cx="469744" cy="259045"/>
    <xdr:sp macro="" textlink="">
      <xdr:nvSpPr>
        <xdr:cNvPr id="824" name="テキスト ボックス 823"/>
        <xdr:cNvSpPr txBox="1"/>
      </xdr:nvSpPr>
      <xdr:spPr>
        <a:xfrm>
          <a:off x="20199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125339</xdr:rowOff>
    </xdr:from>
    <xdr:to>
      <xdr:col>102</xdr:col>
      <xdr:colOff>165100</xdr:colOff>
      <xdr:row>58</xdr:row>
      <xdr:rowOff>55489</xdr:rowOff>
    </xdr:to>
    <xdr:sp macro="" textlink="">
      <xdr:nvSpPr>
        <xdr:cNvPr id="825" name="楕円 824"/>
        <xdr:cNvSpPr/>
      </xdr:nvSpPr>
      <xdr:spPr>
        <a:xfrm>
          <a:off x="194945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46616</xdr:rowOff>
    </xdr:from>
    <xdr:ext cx="469744" cy="259045"/>
    <xdr:sp macro="" textlink="">
      <xdr:nvSpPr>
        <xdr:cNvPr id="826" name="テキスト ボックス 825"/>
        <xdr:cNvSpPr txBox="1"/>
      </xdr:nvSpPr>
      <xdr:spPr>
        <a:xfrm>
          <a:off x="19310428" y="99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78887</xdr:rowOff>
    </xdr:from>
    <xdr:to>
      <xdr:col>98</xdr:col>
      <xdr:colOff>38100</xdr:colOff>
      <xdr:row>58</xdr:row>
      <xdr:rowOff>9037</xdr:rowOff>
    </xdr:to>
    <xdr:sp macro="" textlink="">
      <xdr:nvSpPr>
        <xdr:cNvPr id="827" name="楕円 826"/>
        <xdr:cNvSpPr/>
      </xdr:nvSpPr>
      <xdr:spPr>
        <a:xfrm>
          <a:off x="18605500" y="98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xdr:rowOff>
    </xdr:from>
    <xdr:ext cx="469744" cy="259045"/>
    <xdr:sp macro="" textlink="">
      <xdr:nvSpPr>
        <xdr:cNvPr id="828" name="テキスト ボックス 827"/>
        <xdr:cNvSpPr txBox="1"/>
      </xdr:nvSpPr>
      <xdr:spPr>
        <a:xfrm>
          <a:off x="18421428" y="99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140655</xdr:rowOff>
    </xdr:from>
    <xdr:to>
      <xdr:col>116</xdr:col>
      <xdr:colOff>63500</xdr:colOff>
      <xdr:row>77</xdr:row>
      <xdr:rowOff>142060</xdr:rowOff>
    </xdr:to>
    <xdr:cxnSp macro="">
      <xdr:nvCxnSpPr>
        <xdr:cNvPr id="855" name="直線コネクタ 854"/>
        <xdr:cNvCxnSpPr/>
      </xdr:nvCxnSpPr>
      <xdr:spPr>
        <a:xfrm>
          <a:off x="21323300" y="13342305"/>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140655</xdr:rowOff>
    </xdr:from>
    <xdr:to>
      <xdr:col>111</xdr:col>
      <xdr:colOff>177800</xdr:colOff>
      <xdr:row>77</xdr:row>
      <xdr:rowOff>144501</xdr:rowOff>
    </xdr:to>
    <xdr:cxnSp macro="">
      <xdr:nvCxnSpPr>
        <xdr:cNvPr id="858" name="直線コネクタ 857"/>
        <xdr:cNvCxnSpPr/>
      </xdr:nvCxnSpPr>
      <xdr:spPr>
        <a:xfrm flipV="1">
          <a:off x="20434300" y="13342305"/>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144501</xdr:rowOff>
    </xdr:from>
    <xdr:to>
      <xdr:col>107</xdr:col>
      <xdr:colOff>50800</xdr:colOff>
      <xdr:row>77</xdr:row>
      <xdr:rowOff>164709</xdr:rowOff>
    </xdr:to>
    <xdr:cxnSp macro="">
      <xdr:nvCxnSpPr>
        <xdr:cNvPr id="861" name="直線コネクタ 860"/>
        <xdr:cNvCxnSpPr/>
      </xdr:nvCxnSpPr>
      <xdr:spPr>
        <a:xfrm flipV="1">
          <a:off x="19545300" y="1334615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164709</xdr:rowOff>
    </xdr:from>
    <xdr:to>
      <xdr:col>102</xdr:col>
      <xdr:colOff>114300</xdr:colOff>
      <xdr:row>77</xdr:row>
      <xdr:rowOff>168101</xdr:rowOff>
    </xdr:to>
    <xdr:cxnSp macro="">
      <xdr:nvCxnSpPr>
        <xdr:cNvPr id="864" name="直線コネクタ 863"/>
        <xdr:cNvCxnSpPr/>
      </xdr:nvCxnSpPr>
      <xdr:spPr>
        <a:xfrm flipV="1">
          <a:off x="18656300" y="1336635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91260</xdr:rowOff>
    </xdr:from>
    <xdr:to>
      <xdr:col>116</xdr:col>
      <xdr:colOff>114300</xdr:colOff>
      <xdr:row>78</xdr:row>
      <xdr:rowOff>21410</xdr:rowOff>
    </xdr:to>
    <xdr:sp macro="" textlink="">
      <xdr:nvSpPr>
        <xdr:cNvPr id="874" name="楕円 873"/>
        <xdr:cNvSpPr/>
      </xdr:nvSpPr>
      <xdr:spPr>
        <a:xfrm>
          <a:off x="221107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5"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89855</xdr:rowOff>
    </xdr:from>
    <xdr:to>
      <xdr:col>112</xdr:col>
      <xdr:colOff>38100</xdr:colOff>
      <xdr:row>78</xdr:row>
      <xdr:rowOff>20005</xdr:rowOff>
    </xdr:to>
    <xdr:sp macro="" textlink="">
      <xdr:nvSpPr>
        <xdr:cNvPr id="876" name="楕円 875"/>
        <xdr:cNvSpPr/>
      </xdr:nvSpPr>
      <xdr:spPr>
        <a:xfrm>
          <a:off x="21272500" y="13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11132</xdr:rowOff>
    </xdr:from>
    <xdr:ext cx="534377" cy="259045"/>
    <xdr:sp macro="" textlink="">
      <xdr:nvSpPr>
        <xdr:cNvPr id="877" name="テキスト ボックス 876"/>
        <xdr:cNvSpPr txBox="1"/>
      </xdr:nvSpPr>
      <xdr:spPr>
        <a:xfrm>
          <a:off x="21056111" y="133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93701</xdr:rowOff>
    </xdr:from>
    <xdr:to>
      <xdr:col>107</xdr:col>
      <xdr:colOff>101600</xdr:colOff>
      <xdr:row>78</xdr:row>
      <xdr:rowOff>23851</xdr:rowOff>
    </xdr:to>
    <xdr:sp macro="" textlink="">
      <xdr:nvSpPr>
        <xdr:cNvPr id="878" name="楕円 877"/>
        <xdr:cNvSpPr/>
      </xdr:nvSpPr>
      <xdr:spPr>
        <a:xfrm>
          <a:off x="20383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14978</xdr:rowOff>
    </xdr:from>
    <xdr:ext cx="534377" cy="259045"/>
    <xdr:sp macro="" textlink="">
      <xdr:nvSpPr>
        <xdr:cNvPr id="879" name="テキスト ボックス 878"/>
        <xdr:cNvSpPr txBox="1"/>
      </xdr:nvSpPr>
      <xdr:spPr>
        <a:xfrm>
          <a:off x="20167111" y="133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113909</xdr:rowOff>
    </xdr:from>
    <xdr:to>
      <xdr:col>102</xdr:col>
      <xdr:colOff>165100</xdr:colOff>
      <xdr:row>78</xdr:row>
      <xdr:rowOff>44059</xdr:rowOff>
    </xdr:to>
    <xdr:sp macro="" textlink="">
      <xdr:nvSpPr>
        <xdr:cNvPr id="880" name="楕円 879"/>
        <xdr:cNvSpPr/>
      </xdr:nvSpPr>
      <xdr:spPr>
        <a:xfrm>
          <a:off x="194945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35186</xdr:rowOff>
    </xdr:from>
    <xdr:ext cx="534377" cy="259045"/>
    <xdr:sp macro="" textlink="">
      <xdr:nvSpPr>
        <xdr:cNvPr id="881" name="テキスト ボックス 880"/>
        <xdr:cNvSpPr txBox="1"/>
      </xdr:nvSpPr>
      <xdr:spPr>
        <a:xfrm>
          <a:off x="19278111" y="134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117301</xdr:rowOff>
    </xdr:from>
    <xdr:to>
      <xdr:col>98</xdr:col>
      <xdr:colOff>38100</xdr:colOff>
      <xdr:row>78</xdr:row>
      <xdr:rowOff>47451</xdr:rowOff>
    </xdr:to>
    <xdr:sp macro="" textlink="">
      <xdr:nvSpPr>
        <xdr:cNvPr id="882" name="楕円 881"/>
        <xdr:cNvSpPr/>
      </xdr:nvSpPr>
      <xdr:spPr>
        <a:xfrm>
          <a:off x="18605500" y="133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38578</xdr:rowOff>
    </xdr:from>
    <xdr:ext cx="534377" cy="259045"/>
    <xdr:sp macro="" textlink="">
      <xdr:nvSpPr>
        <xdr:cNvPr id="883" name="テキスト ボックス 882"/>
        <xdr:cNvSpPr txBox="1"/>
      </xdr:nvSpPr>
      <xdr:spPr>
        <a:xfrm>
          <a:off x="18389111" y="134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49,256</a:t>
          </a:r>
          <a:r>
            <a:rPr kumimoji="1" lang="ja-JP" altLang="ja-JP" sz="1100">
              <a:solidFill>
                <a:schemeClr val="dk1"/>
              </a:solidFill>
              <a:effectLst/>
              <a:latin typeface="+mn-lt"/>
              <a:ea typeface="+mn-ea"/>
              <a:cs typeface="+mn-cs"/>
            </a:rPr>
            <a:t>円となり、平成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毎年減少</a:t>
          </a:r>
          <a:r>
            <a:rPr kumimoji="1" lang="ja-JP" altLang="ja-JP" sz="1100">
              <a:solidFill>
                <a:schemeClr val="dk1"/>
              </a:solidFill>
              <a:effectLst/>
              <a:latin typeface="+mn-lt"/>
              <a:ea typeface="+mn-ea"/>
              <a:cs typeface="+mn-cs"/>
            </a:rPr>
            <a:t>で推移し、類似団体平均を下回っている。</a:t>
          </a:r>
          <a:r>
            <a:rPr lang="ja-JP" altLang="ja-JP" sz="1100" b="0" i="0" baseline="0">
              <a:solidFill>
                <a:schemeClr val="dk1"/>
              </a:solidFill>
              <a:effectLst/>
              <a:latin typeface="+mn-lt"/>
              <a:ea typeface="+mn-ea"/>
              <a:cs typeface="+mn-cs"/>
            </a:rPr>
            <a:t>定員適正化計画に基づき人件費の抑制を図</a:t>
          </a:r>
          <a:r>
            <a:rPr lang="ja-JP" altLang="en-US" sz="1100" b="0" i="0" baseline="0">
              <a:solidFill>
                <a:schemeClr val="dk1"/>
              </a:solidFill>
              <a:effectLst/>
              <a:latin typeface="+mn-lt"/>
              <a:ea typeface="+mn-ea"/>
              <a:cs typeface="+mn-cs"/>
            </a:rPr>
            <a:t>っていることが主な要因である。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7,179</a:t>
          </a:r>
          <a:r>
            <a:rPr kumimoji="1" lang="ja-JP" altLang="ja-JP" sz="1100">
              <a:solidFill>
                <a:schemeClr val="dk1"/>
              </a:solidFill>
              <a:effectLst/>
              <a:latin typeface="+mn-lt"/>
              <a:ea typeface="+mn-ea"/>
              <a:cs typeface="+mn-cs"/>
            </a:rPr>
            <a:t>円となり、類似団体と比較して一人当たりコストが</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い状況であった。</a:t>
          </a:r>
          <a:r>
            <a:rPr lang="ja-JP" altLang="ja-JP" sz="1100" b="0" i="0" baseline="0">
              <a:solidFill>
                <a:schemeClr val="dk1"/>
              </a:solidFill>
              <a:effectLst/>
              <a:latin typeface="+mn-lt"/>
              <a:ea typeface="+mn-ea"/>
              <a:cs typeface="+mn-cs"/>
            </a:rPr>
            <a:t>合併により公共施設が多く、それによる維持補修費が増加したことが要因の一つとして挙げられる</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今後、多くの施設が更新の時期や大規模改修を迎えるため、長期的な視点をもって、更新・統廃合・長寿命化などを計画的に行っていく。</a:t>
          </a:r>
          <a:endParaRPr lang="ja-JP" altLang="ja-JP" sz="1400">
            <a:effectLst/>
          </a:endParaRPr>
        </a:p>
        <a:p>
          <a:pPr eaLnBrk="1" fontAlgn="base" latinLnBrk="0" hangingPunct="1"/>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23,895</a:t>
          </a:r>
          <a:r>
            <a:rPr kumimoji="1" lang="ja-JP" altLang="ja-JP" sz="1100">
              <a:solidFill>
                <a:schemeClr val="dk1"/>
              </a:solidFill>
              <a:effectLst/>
              <a:latin typeface="+mn-lt"/>
              <a:ea typeface="+mn-ea"/>
              <a:cs typeface="+mn-cs"/>
            </a:rPr>
            <a:t>円となり、類似団体と比較して一人当たりコストが低い状況であった</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9,405</a:t>
          </a:r>
          <a:r>
            <a:rPr kumimoji="1" lang="ja-JP" altLang="en-US" sz="1100">
              <a:solidFill>
                <a:schemeClr val="dk1"/>
              </a:solidFill>
              <a:effectLst/>
              <a:latin typeface="+mn-lt"/>
              <a:ea typeface="+mn-ea"/>
              <a:cs typeface="+mn-cs"/>
            </a:rPr>
            <a:t>円低くなった要因は、平成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年度には昭和中学校大規模改造事業、騎西総合支所耐震対策事業及び加須きずなスタジアム改修など大規模な普通建設事業を複数実施したが、平成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年度の大規模な普通建設事業としては小中学校の非構造部材耐震対策事業のみであるためである。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19957</xdr:rowOff>
    </xdr:from>
    <xdr:to>
      <xdr:col>24</xdr:col>
      <xdr:colOff>62865</xdr:colOff>
      <xdr:row>39</xdr:row>
      <xdr:rowOff>118473</xdr:rowOff>
    </xdr:to>
    <xdr:cxnSp macro="">
      <xdr:nvCxnSpPr>
        <xdr:cNvPr id="58" name="直線コネクタ 57"/>
        <xdr:cNvCxnSpPr/>
      </xdr:nvCxnSpPr>
      <xdr:spPr>
        <a:xfrm flipV="1">
          <a:off x="4633595" y="5506357"/>
          <a:ext cx="1270" cy="12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138084</xdr:rowOff>
    </xdr:from>
    <xdr:ext cx="469744" cy="259045"/>
    <xdr:sp macro="" textlink="">
      <xdr:nvSpPr>
        <xdr:cNvPr id="61" name="議会費最大値テキスト"/>
        <xdr:cNvSpPr txBox="1"/>
      </xdr:nvSpPr>
      <xdr:spPr>
        <a:xfrm>
          <a:off x="4686300" y="52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19957</xdr:rowOff>
    </xdr:from>
    <xdr:to>
      <xdr:col>24</xdr:col>
      <xdr:colOff>152400</xdr:colOff>
      <xdr:row>32</xdr:row>
      <xdr:rowOff>19957</xdr:rowOff>
    </xdr:to>
    <xdr:cxnSp macro="">
      <xdr:nvCxnSpPr>
        <xdr:cNvPr id="62" name="直線コネクタ 61"/>
        <xdr:cNvCxnSpPr/>
      </xdr:nvCxnSpPr>
      <xdr:spPr>
        <a:xfrm>
          <a:off x="4546600" y="550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19957</xdr:rowOff>
    </xdr:from>
    <xdr:to>
      <xdr:col>24</xdr:col>
      <xdr:colOff>63500</xdr:colOff>
      <xdr:row>33</xdr:row>
      <xdr:rowOff>3084</xdr:rowOff>
    </xdr:to>
    <xdr:cxnSp macro="">
      <xdr:nvCxnSpPr>
        <xdr:cNvPr id="63" name="直線コネクタ 62"/>
        <xdr:cNvCxnSpPr/>
      </xdr:nvCxnSpPr>
      <xdr:spPr>
        <a:xfrm flipV="1">
          <a:off x="3797300" y="5506357"/>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15620</xdr:rowOff>
    </xdr:from>
    <xdr:ext cx="469744" cy="259045"/>
    <xdr:sp macro="" textlink="">
      <xdr:nvSpPr>
        <xdr:cNvPr id="64" name="議会費平均値テキスト"/>
        <xdr:cNvSpPr txBox="1"/>
      </xdr:nvSpPr>
      <xdr:spPr>
        <a:xfrm>
          <a:off x="4686300" y="601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37193</xdr:rowOff>
    </xdr:from>
    <xdr:to>
      <xdr:col>24</xdr:col>
      <xdr:colOff>114300</xdr:colOff>
      <xdr:row>35</xdr:row>
      <xdr:rowOff>138793</xdr:rowOff>
    </xdr:to>
    <xdr:sp macro="" textlink="">
      <xdr:nvSpPr>
        <xdr:cNvPr id="65" name="フローチャート: 判断 64"/>
        <xdr:cNvSpPr/>
      </xdr:nvSpPr>
      <xdr:spPr>
        <a:xfrm>
          <a:off x="45847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3084</xdr:rowOff>
    </xdr:from>
    <xdr:to>
      <xdr:col>19</xdr:col>
      <xdr:colOff>177800</xdr:colOff>
      <xdr:row>33</xdr:row>
      <xdr:rowOff>30299</xdr:rowOff>
    </xdr:to>
    <xdr:cxnSp macro="">
      <xdr:nvCxnSpPr>
        <xdr:cNvPr id="66" name="直線コネクタ 65"/>
        <xdr:cNvCxnSpPr/>
      </xdr:nvCxnSpPr>
      <xdr:spPr>
        <a:xfrm flipV="1">
          <a:off x="2908300" y="566093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11067</xdr:rowOff>
    </xdr:from>
    <xdr:to>
      <xdr:col>20</xdr:col>
      <xdr:colOff>38100</xdr:colOff>
      <xdr:row>35</xdr:row>
      <xdr:rowOff>112667</xdr:rowOff>
    </xdr:to>
    <xdr:sp macro="" textlink="">
      <xdr:nvSpPr>
        <xdr:cNvPr id="67" name="フローチャート: 判断 66"/>
        <xdr:cNvSpPr/>
      </xdr:nvSpPr>
      <xdr:spPr>
        <a:xfrm>
          <a:off x="3746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103794</xdr:rowOff>
    </xdr:from>
    <xdr:ext cx="469744" cy="259045"/>
    <xdr:sp macro="" textlink="">
      <xdr:nvSpPr>
        <xdr:cNvPr id="68" name="テキスト ボックス 67"/>
        <xdr:cNvSpPr txBox="1"/>
      </xdr:nvSpPr>
      <xdr:spPr>
        <a:xfrm>
          <a:off x="3562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21590</xdr:rowOff>
    </xdr:from>
    <xdr:to>
      <xdr:col>15</xdr:col>
      <xdr:colOff>50800</xdr:colOff>
      <xdr:row>33</xdr:row>
      <xdr:rowOff>30299</xdr:rowOff>
    </xdr:to>
    <xdr:cxnSp macro="">
      <xdr:nvCxnSpPr>
        <xdr:cNvPr id="69" name="直線コネクタ 68"/>
        <xdr:cNvCxnSpPr/>
      </xdr:nvCxnSpPr>
      <xdr:spPr>
        <a:xfrm>
          <a:off x="2019300" y="5336540"/>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141151</xdr:rowOff>
    </xdr:from>
    <xdr:to>
      <xdr:col>15</xdr:col>
      <xdr:colOff>101600</xdr:colOff>
      <xdr:row>35</xdr:row>
      <xdr:rowOff>71301</xdr:rowOff>
    </xdr:to>
    <xdr:sp macro="" textlink="">
      <xdr:nvSpPr>
        <xdr:cNvPr id="70" name="フローチャート: 判断 69"/>
        <xdr:cNvSpPr/>
      </xdr:nvSpPr>
      <xdr:spPr>
        <a:xfrm>
          <a:off x="2857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62428</xdr:rowOff>
    </xdr:from>
    <xdr:ext cx="469744" cy="259045"/>
    <xdr:sp macro="" textlink="">
      <xdr:nvSpPr>
        <xdr:cNvPr id="71" name="テキスト ボックス 70"/>
        <xdr:cNvSpPr txBox="1"/>
      </xdr:nvSpPr>
      <xdr:spPr>
        <a:xfrm>
          <a:off x="2673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97246</xdr:rowOff>
    </xdr:from>
    <xdr:to>
      <xdr:col>10</xdr:col>
      <xdr:colOff>114300</xdr:colOff>
      <xdr:row>31</xdr:row>
      <xdr:rowOff>21590</xdr:rowOff>
    </xdr:to>
    <xdr:cxnSp macro="">
      <xdr:nvCxnSpPr>
        <xdr:cNvPr id="72" name="直線コネクタ 71"/>
        <xdr:cNvCxnSpPr/>
      </xdr:nvCxnSpPr>
      <xdr:spPr>
        <a:xfrm>
          <a:off x="1130300" y="5240746"/>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75293</xdr:rowOff>
    </xdr:from>
    <xdr:to>
      <xdr:col>10</xdr:col>
      <xdr:colOff>165100</xdr:colOff>
      <xdr:row>34</xdr:row>
      <xdr:rowOff>5443</xdr:rowOff>
    </xdr:to>
    <xdr:sp macro="" textlink="">
      <xdr:nvSpPr>
        <xdr:cNvPr id="73" name="フローチャート: 判断 72"/>
        <xdr:cNvSpPr/>
      </xdr:nvSpPr>
      <xdr:spPr>
        <a:xfrm>
          <a:off x="1968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168020</xdr:rowOff>
    </xdr:from>
    <xdr:ext cx="469744" cy="259045"/>
    <xdr:sp macro="" textlink="">
      <xdr:nvSpPr>
        <xdr:cNvPr id="74" name="テキスト ボックス 73"/>
        <xdr:cNvSpPr txBox="1"/>
      </xdr:nvSpPr>
      <xdr:spPr>
        <a:xfrm>
          <a:off x="1784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105228</xdr:rowOff>
    </xdr:from>
    <xdr:to>
      <xdr:col>6</xdr:col>
      <xdr:colOff>38100</xdr:colOff>
      <xdr:row>33</xdr:row>
      <xdr:rowOff>35378</xdr:rowOff>
    </xdr:to>
    <xdr:sp macro="" textlink="">
      <xdr:nvSpPr>
        <xdr:cNvPr id="75" name="フローチャート: 判断 74"/>
        <xdr:cNvSpPr/>
      </xdr:nvSpPr>
      <xdr:spPr>
        <a:xfrm>
          <a:off x="1079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26505</xdr:rowOff>
    </xdr:from>
    <xdr:ext cx="469744" cy="259045"/>
    <xdr:sp macro="" textlink="">
      <xdr:nvSpPr>
        <xdr:cNvPr id="76" name="テキスト ボックス 75"/>
        <xdr:cNvSpPr txBox="1"/>
      </xdr:nvSpPr>
      <xdr:spPr>
        <a:xfrm>
          <a:off x="895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140607</xdr:rowOff>
    </xdr:from>
    <xdr:to>
      <xdr:col>24</xdr:col>
      <xdr:colOff>114300</xdr:colOff>
      <xdr:row>32</xdr:row>
      <xdr:rowOff>70757</xdr:rowOff>
    </xdr:to>
    <xdr:sp macro="" textlink="">
      <xdr:nvSpPr>
        <xdr:cNvPr id="82" name="楕円 81"/>
        <xdr:cNvSpPr/>
      </xdr:nvSpPr>
      <xdr:spPr>
        <a:xfrm>
          <a:off x="45847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93634</xdr:rowOff>
    </xdr:from>
    <xdr:ext cx="469744" cy="259045"/>
    <xdr:sp macro="" textlink="">
      <xdr:nvSpPr>
        <xdr:cNvPr id="83" name="議会費該当値テキスト"/>
        <xdr:cNvSpPr txBox="1"/>
      </xdr:nvSpPr>
      <xdr:spPr>
        <a:xfrm>
          <a:off x="4686300" y="54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123734</xdr:rowOff>
    </xdr:from>
    <xdr:to>
      <xdr:col>20</xdr:col>
      <xdr:colOff>38100</xdr:colOff>
      <xdr:row>33</xdr:row>
      <xdr:rowOff>53884</xdr:rowOff>
    </xdr:to>
    <xdr:sp macro="" textlink="">
      <xdr:nvSpPr>
        <xdr:cNvPr id="84" name="楕円 83"/>
        <xdr:cNvSpPr/>
      </xdr:nvSpPr>
      <xdr:spPr>
        <a:xfrm>
          <a:off x="3746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70411</xdr:rowOff>
    </xdr:from>
    <xdr:ext cx="469744" cy="259045"/>
    <xdr:sp macro="" textlink="">
      <xdr:nvSpPr>
        <xdr:cNvPr id="85" name="テキスト ボックス 84"/>
        <xdr:cNvSpPr txBox="1"/>
      </xdr:nvSpPr>
      <xdr:spPr>
        <a:xfrm>
          <a:off x="3562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150949</xdr:rowOff>
    </xdr:from>
    <xdr:to>
      <xdr:col>15</xdr:col>
      <xdr:colOff>101600</xdr:colOff>
      <xdr:row>33</xdr:row>
      <xdr:rowOff>81099</xdr:rowOff>
    </xdr:to>
    <xdr:sp macro="" textlink="">
      <xdr:nvSpPr>
        <xdr:cNvPr id="86" name="楕円 85"/>
        <xdr:cNvSpPr/>
      </xdr:nvSpPr>
      <xdr:spPr>
        <a:xfrm>
          <a:off x="2857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97626</xdr:rowOff>
    </xdr:from>
    <xdr:ext cx="469744" cy="259045"/>
    <xdr:sp macro="" textlink="">
      <xdr:nvSpPr>
        <xdr:cNvPr id="87" name="テキスト ボックス 86"/>
        <xdr:cNvSpPr txBox="1"/>
      </xdr:nvSpPr>
      <xdr:spPr>
        <a:xfrm>
          <a:off x="2673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142240</xdr:rowOff>
    </xdr:from>
    <xdr:to>
      <xdr:col>10</xdr:col>
      <xdr:colOff>165100</xdr:colOff>
      <xdr:row>31</xdr:row>
      <xdr:rowOff>72390</xdr:rowOff>
    </xdr:to>
    <xdr:sp macro="" textlink="">
      <xdr:nvSpPr>
        <xdr:cNvPr id="88" name="楕円 87"/>
        <xdr:cNvSpPr/>
      </xdr:nvSpPr>
      <xdr:spPr>
        <a:xfrm>
          <a:off x="1968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88917</xdr:rowOff>
    </xdr:from>
    <xdr:ext cx="469744" cy="259045"/>
    <xdr:sp macro="" textlink="">
      <xdr:nvSpPr>
        <xdr:cNvPr id="89" name="テキスト ボックス 88"/>
        <xdr:cNvSpPr txBox="1"/>
      </xdr:nvSpPr>
      <xdr:spPr>
        <a:xfrm>
          <a:off x="1784428"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46446</xdr:rowOff>
    </xdr:from>
    <xdr:to>
      <xdr:col>6</xdr:col>
      <xdr:colOff>38100</xdr:colOff>
      <xdr:row>30</xdr:row>
      <xdr:rowOff>148046</xdr:rowOff>
    </xdr:to>
    <xdr:sp macro="" textlink="">
      <xdr:nvSpPr>
        <xdr:cNvPr id="90" name="楕円 89"/>
        <xdr:cNvSpPr/>
      </xdr:nvSpPr>
      <xdr:spPr>
        <a:xfrm>
          <a:off x="1079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164573</xdr:rowOff>
    </xdr:from>
    <xdr:ext cx="469744" cy="259045"/>
    <xdr:sp macro="" textlink="">
      <xdr:nvSpPr>
        <xdr:cNvPr id="91" name="テキスト ボックス 90"/>
        <xdr:cNvSpPr txBox="1"/>
      </xdr:nvSpPr>
      <xdr:spPr>
        <a:xfrm>
          <a:off x="895428"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5" name="直線コネクタ 114"/>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6"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7" name="直線コネクタ 116"/>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8"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9" name="直線コネクタ 118"/>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58799</xdr:rowOff>
    </xdr:from>
    <xdr:to>
      <xdr:col>24</xdr:col>
      <xdr:colOff>63500</xdr:colOff>
      <xdr:row>58</xdr:row>
      <xdr:rowOff>68537</xdr:rowOff>
    </xdr:to>
    <xdr:cxnSp macro="">
      <xdr:nvCxnSpPr>
        <xdr:cNvPr id="120" name="直線コネクタ 119"/>
        <xdr:cNvCxnSpPr/>
      </xdr:nvCxnSpPr>
      <xdr:spPr>
        <a:xfrm>
          <a:off x="3797300" y="10002899"/>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21"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2" name="フローチャート: 判断 121"/>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55427</xdr:rowOff>
    </xdr:from>
    <xdr:to>
      <xdr:col>19</xdr:col>
      <xdr:colOff>177800</xdr:colOff>
      <xdr:row>58</xdr:row>
      <xdr:rowOff>58799</xdr:rowOff>
    </xdr:to>
    <xdr:cxnSp macro="">
      <xdr:nvCxnSpPr>
        <xdr:cNvPr id="123" name="直線コネクタ 122"/>
        <xdr:cNvCxnSpPr/>
      </xdr:nvCxnSpPr>
      <xdr:spPr>
        <a:xfrm>
          <a:off x="2908300" y="999952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4" name="フローチャート: 判断 123"/>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5" name="テキスト ボックス 124"/>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47307</xdr:rowOff>
    </xdr:from>
    <xdr:to>
      <xdr:col>15</xdr:col>
      <xdr:colOff>50800</xdr:colOff>
      <xdr:row>58</xdr:row>
      <xdr:rowOff>55427</xdr:rowOff>
    </xdr:to>
    <xdr:cxnSp macro="">
      <xdr:nvCxnSpPr>
        <xdr:cNvPr id="126" name="直線コネクタ 125"/>
        <xdr:cNvCxnSpPr/>
      </xdr:nvCxnSpPr>
      <xdr:spPr>
        <a:xfrm>
          <a:off x="2019300" y="9991407"/>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7" name="フローチャート: 判断 126"/>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8" name="テキスト ボックス 127"/>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47307</xdr:rowOff>
    </xdr:from>
    <xdr:to>
      <xdr:col>10</xdr:col>
      <xdr:colOff>114300</xdr:colOff>
      <xdr:row>58</xdr:row>
      <xdr:rowOff>52401</xdr:rowOff>
    </xdr:to>
    <xdr:cxnSp macro="">
      <xdr:nvCxnSpPr>
        <xdr:cNvPr id="129" name="直線コネクタ 128"/>
        <xdr:cNvCxnSpPr/>
      </xdr:nvCxnSpPr>
      <xdr:spPr>
        <a:xfrm flipV="1">
          <a:off x="1130300" y="999140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30" name="フローチャート: 判断 129"/>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31" name="テキスト ボックス 130"/>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2" name="フローチャート: 判断 131"/>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3" name="テキスト ボックス 132"/>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17737</xdr:rowOff>
    </xdr:from>
    <xdr:to>
      <xdr:col>24</xdr:col>
      <xdr:colOff>114300</xdr:colOff>
      <xdr:row>58</xdr:row>
      <xdr:rowOff>119337</xdr:rowOff>
    </xdr:to>
    <xdr:sp macro="" textlink="">
      <xdr:nvSpPr>
        <xdr:cNvPr id="139" name="楕円 138"/>
        <xdr:cNvSpPr/>
      </xdr:nvSpPr>
      <xdr:spPr>
        <a:xfrm>
          <a:off x="4584700" y="99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40"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7999</xdr:rowOff>
    </xdr:from>
    <xdr:to>
      <xdr:col>20</xdr:col>
      <xdr:colOff>38100</xdr:colOff>
      <xdr:row>58</xdr:row>
      <xdr:rowOff>109599</xdr:rowOff>
    </xdr:to>
    <xdr:sp macro="" textlink="">
      <xdr:nvSpPr>
        <xdr:cNvPr id="141" name="楕円 140"/>
        <xdr:cNvSpPr/>
      </xdr:nvSpPr>
      <xdr:spPr>
        <a:xfrm>
          <a:off x="3746500" y="9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100726</xdr:rowOff>
    </xdr:from>
    <xdr:ext cx="534377" cy="259045"/>
    <xdr:sp macro="" textlink="">
      <xdr:nvSpPr>
        <xdr:cNvPr id="142" name="テキスト ボックス 141"/>
        <xdr:cNvSpPr txBox="1"/>
      </xdr:nvSpPr>
      <xdr:spPr>
        <a:xfrm>
          <a:off x="3530111" y="1004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4627</xdr:rowOff>
    </xdr:from>
    <xdr:to>
      <xdr:col>15</xdr:col>
      <xdr:colOff>101600</xdr:colOff>
      <xdr:row>58</xdr:row>
      <xdr:rowOff>106227</xdr:rowOff>
    </xdr:to>
    <xdr:sp macro="" textlink="">
      <xdr:nvSpPr>
        <xdr:cNvPr id="143" name="楕円 142"/>
        <xdr:cNvSpPr/>
      </xdr:nvSpPr>
      <xdr:spPr>
        <a:xfrm>
          <a:off x="2857500" y="99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97354</xdr:rowOff>
    </xdr:from>
    <xdr:ext cx="534377" cy="259045"/>
    <xdr:sp macro="" textlink="">
      <xdr:nvSpPr>
        <xdr:cNvPr id="144" name="テキスト ボックス 143"/>
        <xdr:cNvSpPr txBox="1"/>
      </xdr:nvSpPr>
      <xdr:spPr>
        <a:xfrm>
          <a:off x="2641111" y="100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167957</xdr:rowOff>
    </xdr:from>
    <xdr:to>
      <xdr:col>10</xdr:col>
      <xdr:colOff>165100</xdr:colOff>
      <xdr:row>58</xdr:row>
      <xdr:rowOff>98107</xdr:rowOff>
    </xdr:to>
    <xdr:sp macro="" textlink="">
      <xdr:nvSpPr>
        <xdr:cNvPr id="145" name="楕円 144"/>
        <xdr:cNvSpPr/>
      </xdr:nvSpPr>
      <xdr:spPr>
        <a:xfrm>
          <a:off x="1968500" y="99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89234</xdr:rowOff>
    </xdr:from>
    <xdr:ext cx="534377" cy="259045"/>
    <xdr:sp macro="" textlink="">
      <xdr:nvSpPr>
        <xdr:cNvPr id="146" name="テキスト ボックス 145"/>
        <xdr:cNvSpPr txBox="1"/>
      </xdr:nvSpPr>
      <xdr:spPr>
        <a:xfrm>
          <a:off x="1752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1601</xdr:rowOff>
    </xdr:from>
    <xdr:to>
      <xdr:col>6</xdr:col>
      <xdr:colOff>38100</xdr:colOff>
      <xdr:row>58</xdr:row>
      <xdr:rowOff>103201</xdr:rowOff>
    </xdr:to>
    <xdr:sp macro="" textlink="">
      <xdr:nvSpPr>
        <xdr:cNvPr id="147" name="楕円 146"/>
        <xdr:cNvSpPr/>
      </xdr:nvSpPr>
      <xdr:spPr>
        <a:xfrm>
          <a:off x="1079500" y="99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94328</xdr:rowOff>
    </xdr:from>
    <xdr:ext cx="534377" cy="259045"/>
    <xdr:sp macro="" textlink="">
      <xdr:nvSpPr>
        <xdr:cNvPr id="148" name="テキスト ボックス 147"/>
        <xdr:cNvSpPr txBox="1"/>
      </xdr:nvSpPr>
      <xdr:spPr>
        <a:xfrm>
          <a:off x="863111" y="100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3" name="直線コネクタ 172"/>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4"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5" name="直線コネクタ 174"/>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6"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7" name="直線コネクタ 176"/>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78169</xdr:rowOff>
    </xdr:from>
    <xdr:to>
      <xdr:col>24</xdr:col>
      <xdr:colOff>63500</xdr:colOff>
      <xdr:row>75</xdr:row>
      <xdr:rowOff>108896</xdr:rowOff>
    </xdr:to>
    <xdr:cxnSp macro="">
      <xdr:nvCxnSpPr>
        <xdr:cNvPr id="178" name="直線コネクタ 177"/>
        <xdr:cNvCxnSpPr/>
      </xdr:nvCxnSpPr>
      <xdr:spPr>
        <a:xfrm flipV="1">
          <a:off x="3797300" y="12936919"/>
          <a:ext cx="8382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9"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80" name="フローチャート: 判断 179"/>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50412</xdr:rowOff>
    </xdr:from>
    <xdr:to>
      <xdr:col>19</xdr:col>
      <xdr:colOff>177800</xdr:colOff>
      <xdr:row>75</xdr:row>
      <xdr:rowOff>108896</xdr:rowOff>
    </xdr:to>
    <xdr:cxnSp macro="">
      <xdr:nvCxnSpPr>
        <xdr:cNvPr id="181" name="直線コネクタ 180"/>
        <xdr:cNvCxnSpPr/>
      </xdr:nvCxnSpPr>
      <xdr:spPr>
        <a:xfrm>
          <a:off x="2908300" y="12909162"/>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2" name="フローチャート: 判断 181"/>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3" name="テキスト ボックス 182"/>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50412</xdr:rowOff>
    </xdr:from>
    <xdr:to>
      <xdr:col>15</xdr:col>
      <xdr:colOff>50800</xdr:colOff>
      <xdr:row>76</xdr:row>
      <xdr:rowOff>137337</xdr:rowOff>
    </xdr:to>
    <xdr:cxnSp macro="">
      <xdr:nvCxnSpPr>
        <xdr:cNvPr id="184" name="直線コネクタ 183"/>
        <xdr:cNvCxnSpPr/>
      </xdr:nvCxnSpPr>
      <xdr:spPr>
        <a:xfrm flipV="1">
          <a:off x="2019300" y="12909162"/>
          <a:ext cx="8890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5" name="フローチャート: 判断 184"/>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6" name="テキスト ボックス 185"/>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137337</xdr:rowOff>
    </xdr:from>
    <xdr:to>
      <xdr:col>10</xdr:col>
      <xdr:colOff>114300</xdr:colOff>
      <xdr:row>77</xdr:row>
      <xdr:rowOff>17094</xdr:rowOff>
    </xdr:to>
    <xdr:cxnSp macro="">
      <xdr:nvCxnSpPr>
        <xdr:cNvPr id="187" name="直線コネクタ 186"/>
        <xdr:cNvCxnSpPr/>
      </xdr:nvCxnSpPr>
      <xdr:spPr>
        <a:xfrm flipV="1">
          <a:off x="1130300" y="1316753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8" name="フローチャート: 判断 187"/>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9" name="テキスト ボックス 188"/>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90" name="フローチャート: 判断 189"/>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91" name="テキスト ボックス 190"/>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27369</xdr:rowOff>
    </xdr:from>
    <xdr:to>
      <xdr:col>24</xdr:col>
      <xdr:colOff>114300</xdr:colOff>
      <xdr:row>75</xdr:row>
      <xdr:rowOff>128969</xdr:rowOff>
    </xdr:to>
    <xdr:sp macro="" textlink="">
      <xdr:nvSpPr>
        <xdr:cNvPr id="197" name="楕円 196"/>
        <xdr:cNvSpPr/>
      </xdr:nvSpPr>
      <xdr:spPr>
        <a:xfrm>
          <a:off x="4584700" y="128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50246</xdr:rowOff>
    </xdr:from>
    <xdr:ext cx="599010" cy="259045"/>
    <xdr:sp macro="" textlink="">
      <xdr:nvSpPr>
        <xdr:cNvPr id="198" name="民生費該当値テキスト"/>
        <xdr:cNvSpPr txBox="1"/>
      </xdr:nvSpPr>
      <xdr:spPr>
        <a:xfrm>
          <a:off x="4686300" y="127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58096</xdr:rowOff>
    </xdr:from>
    <xdr:to>
      <xdr:col>20</xdr:col>
      <xdr:colOff>38100</xdr:colOff>
      <xdr:row>75</xdr:row>
      <xdr:rowOff>159696</xdr:rowOff>
    </xdr:to>
    <xdr:sp macro="" textlink="">
      <xdr:nvSpPr>
        <xdr:cNvPr id="199" name="楕円 198"/>
        <xdr:cNvSpPr/>
      </xdr:nvSpPr>
      <xdr:spPr>
        <a:xfrm>
          <a:off x="3746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150823</xdr:rowOff>
    </xdr:from>
    <xdr:ext cx="599010" cy="259045"/>
    <xdr:sp macro="" textlink="">
      <xdr:nvSpPr>
        <xdr:cNvPr id="200" name="テキスト ボックス 199"/>
        <xdr:cNvSpPr txBox="1"/>
      </xdr:nvSpPr>
      <xdr:spPr>
        <a:xfrm>
          <a:off x="3497795" y="1300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171062</xdr:rowOff>
    </xdr:from>
    <xdr:to>
      <xdr:col>15</xdr:col>
      <xdr:colOff>101600</xdr:colOff>
      <xdr:row>75</xdr:row>
      <xdr:rowOff>101212</xdr:rowOff>
    </xdr:to>
    <xdr:sp macro="" textlink="">
      <xdr:nvSpPr>
        <xdr:cNvPr id="201" name="楕円 200"/>
        <xdr:cNvSpPr/>
      </xdr:nvSpPr>
      <xdr:spPr>
        <a:xfrm>
          <a:off x="28575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117739</xdr:rowOff>
    </xdr:from>
    <xdr:ext cx="599010" cy="259045"/>
    <xdr:sp macro="" textlink="">
      <xdr:nvSpPr>
        <xdr:cNvPr id="202" name="テキスト ボックス 201"/>
        <xdr:cNvSpPr txBox="1"/>
      </xdr:nvSpPr>
      <xdr:spPr>
        <a:xfrm>
          <a:off x="2608795" y="126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86537</xdr:rowOff>
    </xdr:from>
    <xdr:to>
      <xdr:col>10</xdr:col>
      <xdr:colOff>165100</xdr:colOff>
      <xdr:row>77</xdr:row>
      <xdr:rowOff>16687</xdr:rowOff>
    </xdr:to>
    <xdr:sp macro="" textlink="">
      <xdr:nvSpPr>
        <xdr:cNvPr id="203" name="楕円 202"/>
        <xdr:cNvSpPr/>
      </xdr:nvSpPr>
      <xdr:spPr>
        <a:xfrm>
          <a:off x="1968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7814</xdr:rowOff>
    </xdr:from>
    <xdr:ext cx="599010" cy="259045"/>
    <xdr:sp macro="" textlink="">
      <xdr:nvSpPr>
        <xdr:cNvPr id="204" name="テキスト ボックス 203"/>
        <xdr:cNvSpPr txBox="1"/>
      </xdr:nvSpPr>
      <xdr:spPr>
        <a:xfrm>
          <a:off x="1719795"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137744</xdr:rowOff>
    </xdr:from>
    <xdr:to>
      <xdr:col>6</xdr:col>
      <xdr:colOff>38100</xdr:colOff>
      <xdr:row>77</xdr:row>
      <xdr:rowOff>67894</xdr:rowOff>
    </xdr:to>
    <xdr:sp macro="" textlink="">
      <xdr:nvSpPr>
        <xdr:cNvPr id="205" name="楕円 204"/>
        <xdr:cNvSpPr/>
      </xdr:nvSpPr>
      <xdr:spPr>
        <a:xfrm>
          <a:off x="1079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59021</xdr:rowOff>
    </xdr:from>
    <xdr:ext cx="599010" cy="259045"/>
    <xdr:sp macro="" textlink="">
      <xdr:nvSpPr>
        <xdr:cNvPr id="206" name="テキスト ボックス 205"/>
        <xdr:cNvSpPr txBox="1"/>
      </xdr:nvSpPr>
      <xdr:spPr>
        <a:xfrm>
          <a:off x="830795" y="132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31" name="直線コネクタ 230"/>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2"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3" name="直線コネクタ 232"/>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4"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5" name="直線コネクタ 234"/>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74968</xdr:rowOff>
    </xdr:from>
    <xdr:to>
      <xdr:col>24</xdr:col>
      <xdr:colOff>63500</xdr:colOff>
      <xdr:row>97</xdr:row>
      <xdr:rowOff>71120</xdr:rowOff>
    </xdr:to>
    <xdr:cxnSp macro="">
      <xdr:nvCxnSpPr>
        <xdr:cNvPr id="236" name="直線コネクタ 235"/>
        <xdr:cNvCxnSpPr/>
      </xdr:nvCxnSpPr>
      <xdr:spPr>
        <a:xfrm flipV="1">
          <a:off x="3797300" y="16534168"/>
          <a:ext cx="8382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7"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8" name="フローチャート: 判断 237"/>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95732</xdr:rowOff>
    </xdr:from>
    <xdr:to>
      <xdr:col>19</xdr:col>
      <xdr:colOff>177800</xdr:colOff>
      <xdr:row>97</xdr:row>
      <xdr:rowOff>71120</xdr:rowOff>
    </xdr:to>
    <xdr:cxnSp macro="">
      <xdr:nvCxnSpPr>
        <xdr:cNvPr id="239" name="直線コネクタ 238"/>
        <xdr:cNvCxnSpPr/>
      </xdr:nvCxnSpPr>
      <xdr:spPr>
        <a:xfrm>
          <a:off x="2908300" y="15869132"/>
          <a:ext cx="889000" cy="8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40" name="フローチャート: 判断 239"/>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41" name="テキスト ボックス 240"/>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95732</xdr:rowOff>
    </xdr:from>
    <xdr:to>
      <xdr:col>15</xdr:col>
      <xdr:colOff>50800</xdr:colOff>
      <xdr:row>98</xdr:row>
      <xdr:rowOff>26772</xdr:rowOff>
    </xdr:to>
    <xdr:cxnSp macro="">
      <xdr:nvCxnSpPr>
        <xdr:cNvPr id="242" name="直線コネクタ 241"/>
        <xdr:cNvCxnSpPr/>
      </xdr:nvCxnSpPr>
      <xdr:spPr>
        <a:xfrm flipV="1">
          <a:off x="2019300" y="15869132"/>
          <a:ext cx="889000" cy="9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3" name="フローチャート: 判断 242"/>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4" name="テキスト ボックス 243"/>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26772</xdr:rowOff>
    </xdr:from>
    <xdr:to>
      <xdr:col>10</xdr:col>
      <xdr:colOff>114300</xdr:colOff>
      <xdr:row>98</xdr:row>
      <xdr:rowOff>74625</xdr:rowOff>
    </xdr:to>
    <xdr:cxnSp macro="">
      <xdr:nvCxnSpPr>
        <xdr:cNvPr id="245" name="直線コネクタ 244"/>
        <xdr:cNvCxnSpPr/>
      </xdr:nvCxnSpPr>
      <xdr:spPr>
        <a:xfrm flipV="1">
          <a:off x="1130300" y="168288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6" name="フローチャート: 判断 245"/>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7" name="テキスト ボックス 246"/>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8" name="フローチャート: 判断 247"/>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9" name="テキスト ボックス 248"/>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24168</xdr:rowOff>
    </xdr:from>
    <xdr:to>
      <xdr:col>24</xdr:col>
      <xdr:colOff>114300</xdr:colOff>
      <xdr:row>96</xdr:row>
      <xdr:rowOff>125768</xdr:rowOff>
    </xdr:to>
    <xdr:sp macro="" textlink="">
      <xdr:nvSpPr>
        <xdr:cNvPr id="255" name="楕円 254"/>
        <xdr:cNvSpPr/>
      </xdr:nvSpPr>
      <xdr:spPr>
        <a:xfrm>
          <a:off x="4584700" y="1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2595</xdr:rowOff>
    </xdr:from>
    <xdr:ext cx="534377" cy="259045"/>
    <xdr:sp macro="" textlink="">
      <xdr:nvSpPr>
        <xdr:cNvPr id="256" name="衛生費該当値テキスト"/>
        <xdr:cNvSpPr txBox="1"/>
      </xdr:nvSpPr>
      <xdr:spPr>
        <a:xfrm>
          <a:off x="4686300" y="164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20320</xdr:rowOff>
    </xdr:from>
    <xdr:to>
      <xdr:col>20</xdr:col>
      <xdr:colOff>38100</xdr:colOff>
      <xdr:row>97</xdr:row>
      <xdr:rowOff>121920</xdr:rowOff>
    </xdr:to>
    <xdr:sp macro="" textlink="">
      <xdr:nvSpPr>
        <xdr:cNvPr id="257" name="楕円 256"/>
        <xdr:cNvSpPr/>
      </xdr:nvSpPr>
      <xdr:spPr>
        <a:xfrm>
          <a:off x="3746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113047</xdr:rowOff>
    </xdr:from>
    <xdr:ext cx="534377" cy="259045"/>
    <xdr:sp macro="" textlink="">
      <xdr:nvSpPr>
        <xdr:cNvPr id="258" name="テキスト ボックス 257"/>
        <xdr:cNvSpPr txBox="1"/>
      </xdr:nvSpPr>
      <xdr:spPr>
        <a:xfrm>
          <a:off x="3530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44932</xdr:rowOff>
    </xdr:from>
    <xdr:to>
      <xdr:col>15</xdr:col>
      <xdr:colOff>101600</xdr:colOff>
      <xdr:row>92</xdr:row>
      <xdr:rowOff>146532</xdr:rowOff>
    </xdr:to>
    <xdr:sp macro="" textlink="">
      <xdr:nvSpPr>
        <xdr:cNvPr id="259" name="楕円 258"/>
        <xdr:cNvSpPr/>
      </xdr:nvSpPr>
      <xdr:spPr>
        <a:xfrm>
          <a:off x="2857500" y="15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163059</xdr:rowOff>
    </xdr:from>
    <xdr:ext cx="534377" cy="259045"/>
    <xdr:sp macro="" textlink="">
      <xdr:nvSpPr>
        <xdr:cNvPr id="260" name="テキスト ボックス 259"/>
        <xdr:cNvSpPr txBox="1"/>
      </xdr:nvSpPr>
      <xdr:spPr>
        <a:xfrm>
          <a:off x="2641111" y="155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61" name="楕円 260"/>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68699</xdr:rowOff>
    </xdr:from>
    <xdr:ext cx="534377" cy="259045"/>
    <xdr:sp macro="" textlink="">
      <xdr:nvSpPr>
        <xdr:cNvPr id="262" name="テキスト ボックス 261"/>
        <xdr:cNvSpPr txBox="1"/>
      </xdr:nvSpPr>
      <xdr:spPr>
        <a:xfrm>
          <a:off x="1752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23825</xdr:rowOff>
    </xdr:from>
    <xdr:to>
      <xdr:col>6</xdr:col>
      <xdr:colOff>38100</xdr:colOff>
      <xdr:row>98</xdr:row>
      <xdr:rowOff>125425</xdr:rowOff>
    </xdr:to>
    <xdr:sp macro="" textlink="">
      <xdr:nvSpPr>
        <xdr:cNvPr id="263" name="楕円 262"/>
        <xdr:cNvSpPr/>
      </xdr:nvSpPr>
      <xdr:spPr>
        <a:xfrm>
          <a:off x="1079500" y="168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116552</xdr:rowOff>
    </xdr:from>
    <xdr:ext cx="534377" cy="259045"/>
    <xdr:sp macro="" textlink="">
      <xdr:nvSpPr>
        <xdr:cNvPr id="264" name="テキスト ボックス 263"/>
        <xdr:cNvSpPr txBox="1"/>
      </xdr:nvSpPr>
      <xdr:spPr>
        <a:xfrm>
          <a:off x="863111" y="169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6" name="直線コネクタ 285"/>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7"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8" name="直線コネクタ 287"/>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9"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90" name="直線コネクタ 289"/>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159268</xdr:rowOff>
    </xdr:from>
    <xdr:to>
      <xdr:col>55</xdr:col>
      <xdr:colOff>0</xdr:colOff>
      <xdr:row>37</xdr:row>
      <xdr:rowOff>164388</xdr:rowOff>
    </xdr:to>
    <xdr:cxnSp macro="">
      <xdr:nvCxnSpPr>
        <xdr:cNvPr id="291" name="直線コネクタ 290"/>
        <xdr:cNvCxnSpPr/>
      </xdr:nvCxnSpPr>
      <xdr:spPr>
        <a:xfrm>
          <a:off x="9639300" y="650291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2"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3" name="フローチャート: 判断 292"/>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146650</xdr:rowOff>
    </xdr:from>
    <xdr:to>
      <xdr:col>50</xdr:col>
      <xdr:colOff>114300</xdr:colOff>
      <xdr:row>37</xdr:row>
      <xdr:rowOff>159268</xdr:rowOff>
    </xdr:to>
    <xdr:cxnSp macro="">
      <xdr:nvCxnSpPr>
        <xdr:cNvPr id="294" name="直線コネクタ 293"/>
        <xdr:cNvCxnSpPr/>
      </xdr:nvCxnSpPr>
      <xdr:spPr>
        <a:xfrm>
          <a:off x="8750300" y="649030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5" name="フローチャート: 判断 294"/>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6" name="テキスト ボックス 295"/>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146650</xdr:rowOff>
    </xdr:from>
    <xdr:to>
      <xdr:col>45</xdr:col>
      <xdr:colOff>177800</xdr:colOff>
      <xdr:row>37</xdr:row>
      <xdr:rowOff>151496</xdr:rowOff>
    </xdr:to>
    <xdr:cxnSp macro="">
      <xdr:nvCxnSpPr>
        <xdr:cNvPr id="297" name="直線コネクタ 296"/>
        <xdr:cNvCxnSpPr/>
      </xdr:nvCxnSpPr>
      <xdr:spPr>
        <a:xfrm flipV="1">
          <a:off x="7861300" y="649030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8" name="フローチャート: 判断 297"/>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9" name="テキスト ボックス 298"/>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151496</xdr:rowOff>
    </xdr:from>
    <xdr:to>
      <xdr:col>41</xdr:col>
      <xdr:colOff>50800</xdr:colOff>
      <xdr:row>37</xdr:row>
      <xdr:rowOff>163200</xdr:rowOff>
    </xdr:to>
    <xdr:cxnSp macro="">
      <xdr:nvCxnSpPr>
        <xdr:cNvPr id="300" name="直線コネクタ 299"/>
        <xdr:cNvCxnSpPr/>
      </xdr:nvCxnSpPr>
      <xdr:spPr>
        <a:xfrm flipV="1">
          <a:off x="6972300" y="649514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301" name="フローチャート: 判断 300"/>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2" name="テキスト ボックス 301"/>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3" name="フローチャート: 判断 302"/>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4" name="テキスト ボックス 303"/>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113589</xdr:rowOff>
    </xdr:from>
    <xdr:to>
      <xdr:col>55</xdr:col>
      <xdr:colOff>50800</xdr:colOff>
      <xdr:row>38</xdr:row>
      <xdr:rowOff>43738</xdr:rowOff>
    </xdr:to>
    <xdr:sp macro="" textlink="">
      <xdr:nvSpPr>
        <xdr:cNvPr id="310" name="楕円 309"/>
        <xdr:cNvSpPr/>
      </xdr:nvSpPr>
      <xdr:spPr>
        <a:xfrm>
          <a:off x="10426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92016</xdr:rowOff>
    </xdr:from>
    <xdr:ext cx="469744" cy="259045"/>
    <xdr:sp macro="" textlink="">
      <xdr:nvSpPr>
        <xdr:cNvPr id="311" name="労働費該当値テキスト"/>
        <xdr:cNvSpPr txBox="1"/>
      </xdr:nvSpPr>
      <xdr:spPr>
        <a:xfrm>
          <a:off x="10528300" y="64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108468</xdr:rowOff>
    </xdr:from>
    <xdr:to>
      <xdr:col>50</xdr:col>
      <xdr:colOff>165100</xdr:colOff>
      <xdr:row>38</xdr:row>
      <xdr:rowOff>38618</xdr:rowOff>
    </xdr:to>
    <xdr:sp macro="" textlink="">
      <xdr:nvSpPr>
        <xdr:cNvPr id="312" name="楕円 311"/>
        <xdr:cNvSpPr/>
      </xdr:nvSpPr>
      <xdr:spPr>
        <a:xfrm>
          <a:off x="9588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29745</xdr:rowOff>
    </xdr:from>
    <xdr:ext cx="469744" cy="259045"/>
    <xdr:sp macro="" textlink="">
      <xdr:nvSpPr>
        <xdr:cNvPr id="313" name="テキスト ボックス 312"/>
        <xdr:cNvSpPr txBox="1"/>
      </xdr:nvSpPr>
      <xdr:spPr>
        <a:xfrm>
          <a:off x="9404428" y="65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95850</xdr:rowOff>
    </xdr:from>
    <xdr:to>
      <xdr:col>46</xdr:col>
      <xdr:colOff>38100</xdr:colOff>
      <xdr:row>38</xdr:row>
      <xdr:rowOff>26000</xdr:rowOff>
    </xdr:to>
    <xdr:sp macro="" textlink="">
      <xdr:nvSpPr>
        <xdr:cNvPr id="314" name="楕円 313"/>
        <xdr:cNvSpPr/>
      </xdr:nvSpPr>
      <xdr:spPr>
        <a:xfrm>
          <a:off x="8699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17126</xdr:rowOff>
    </xdr:from>
    <xdr:ext cx="469744" cy="259045"/>
    <xdr:sp macro="" textlink="">
      <xdr:nvSpPr>
        <xdr:cNvPr id="315" name="テキスト ボックス 314"/>
        <xdr:cNvSpPr txBox="1"/>
      </xdr:nvSpPr>
      <xdr:spPr>
        <a:xfrm>
          <a:off x="8515428" y="653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100696</xdr:rowOff>
    </xdr:from>
    <xdr:to>
      <xdr:col>41</xdr:col>
      <xdr:colOff>101600</xdr:colOff>
      <xdr:row>38</xdr:row>
      <xdr:rowOff>30846</xdr:rowOff>
    </xdr:to>
    <xdr:sp macro="" textlink="">
      <xdr:nvSpPr>
        <xdr:cNvPr id="316" name="楕円 315"/>
        <xdr:cNvSpPr/>
      </xdr:nvSpPr>
      <xdr:spPr>
        <a:xfrm>
          <a:off x="7810500" y="64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21972</xdr:rowOff>
    </xdr:from>
    <xdr:ext cx="469744" cy="259045"/>
    <xdr:sp macro="" textlink="">
      <xdr:nvSpPr>
        <xdr:cNvPr id="317" name="テキスト ボックス 316"/>
        <xdr:cNvSpPr txBox="1"/>
      </xdr:nvSpPr>
      <xdr:spPr>
        <a:xfrm>
          <a:off x="7626428" y="6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112400</xdr:rowOff>
    </xdr:from>
    <xdr:to>
      <xdr:col>36</xdr:col>
      <xdr:colOff>165100</xdr:colOff>
      <xdr:row>38</xdr:row>
      <xdr:rowOff>42550</xdr:rowOff>
    </xdr:to>
    <xdr:sp macro="" textlink="">
      <xdr:nvSpPr>
        <xdr:cNvPr id="318" name="楕円 317"/>
        <xdr:cNvSpPr/>
      </xdr:nvSpPr>
      <xdr:spPr>
        <a:xfrm>
          <a:off x="6921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33677</xdr:rowOff>
    </xdr:from>
    <xdr:ext cx="469744" cy="259045"/>
    <xdr:sp macro="" textlink="">
      <xdr:nvSpPr>
        <xdr:cNvPr id="319" name="テキスト ボックス 318"/>
        <xdr:cNvSpPr txBox="1"/>
      </xdr:nvSpPr>
      <xdr:spPr>
        <a:xfrm>
          <a:off x="6737428" y="65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5" name="直線コネクタ 344"/>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6"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7" name="直線コネクタ 346"/>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8"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9" name="直線コネクタ 348"/>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35785</xdr:rowOff>
    </xdr:from>
    <xdr:to>
      <xdr:col>55</xdr:col>
      <xdr:colOff>0</xdr:colOff>
      <xdr:row>57</xdr:row>
      <xdr:rowOff>78468</xdr:rowOff>
    </xdr:to>
    <xdr:cxnSp macro="">
      <xdr:nvCxnSpPr>
        <xdr:cNvPr id="350" name="直線コネクタ 349"/>
        <xdr:cNvCxnSpPr/>
      </xdr:nvCxnSpPr>
      <xdr:spPr>
        <a:xfrm flipV="1">
          <a:off x="9639300" y="9808435"/>
          <a:ext cx="8382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1"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2" name="フローチャート: 判断 351"/>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35883</xdr:rowOff>
    </xdr:from>
    <xdr:to>
      <xdr:col>50</xdr:col>
      <xdr:colOff>114300</xdr:colOff>
      <xdr:row>57</xdr:row>
      <xdr:rowOff>78468</xdr:rowOff>
    </xdr:to>
    <xdr:cxnSp macro="">
      <xdr:nvCxnSpPr>
        <xdr:cNvPr id="353" name="直線コネクタ 352"/>
        <xdr:cNvCxnSpPr/>
      </xdr:nvCxnSpPr>
      <xdr:spPr>
        <a:xfrm>
          <a:off x="8750300" y="9808533"/>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4" name="フローチャート: 判断 353"/>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5" name="テキスト ボックス 354"/>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35883</xdr:rowOff>
    </xdr:from>
    <xdr:to>
      <xdr:col>45</xdr:col>
      <xdr:colOff>177800</xdr:colOff>
      <xdr:row>57</xdr:row>
      <xdr:rowOff>88036</xdr:rowOff>
    </xdr:to>
    <xdr:cxnSp macro="">
      <xdr:nvCxnSpPr>
        <xdr:cNvPr id="356" name="直線コネクタ 355"/>
        <xdr:cNvCxnSpPr/>
      </xdr:nvCxnSpPr>
      <xdr:spPr>
        <a:xfrm flipV="1">
          <a:off x="7861300" y="9808533"/>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7" name="フローチャート: 判断 356"/>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8" name="テキスト ボックス 357"/>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73210</xdr:rowOff>
    </xdr:from>
    <xdr:to>
      <xdr:col>41</xdr:col>
      <xdr:colOff>50800</xdr:colOff>
      <xdr:row>57</xdr:row>
      <xdr:rowOff>88036</xdr:rowOff>
    </xdr:to>
    <xdr:cxnSp macro="">
      <xdr:nvCxnSpPr>
        <xdr:cNvPr id="359" name="直線コネクタ 358"/>
        <xdr:cNvCxnSpPr/>
      </xdr:nvCxnSpPr>
      <xdr:spPr>
        <a:xfrm>
          <a:off x="6972300" y="9845860"/>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0" name="フローチャート: 判断 359"/>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61" name="テキスト ボックス 360"/>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2" name="フローチャート: 判断 361"/>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3" name="テキスト ボックス 362"/>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156435</xdr:rowOff>
    </xdr:from>
    <xdr:to>
      <xdr:col>55</xdr:col>
      <xdr:colOff>50800</xdr:colOff>
      <xdr:row>57</xdr:row>
      <xdr:rowOff>86585</xdr:rowOff>
    </xdr:to>
    <xdr:sp macro="" textlink="">
      <xdr:nvSpPr>
        <xdr:cNvPr id="369" name="楕円 368"/>
        <xdr:cNvSpPr/>
      </xdr:nvSpPr>
      <xdr:spPr>
        <a:xfrm>
          <a:off x="10426700" y="97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7862</xdr:rowOff>
    </xdr:from>
    <xdr:ext cx="534377" cy="259045"/>
    <xdr:sp macro="" textlink="">
      <xdr:nvSpPr>
        <xdr:cNvPr id="370" name="農林水産業費該当値テキスト"/>
        <xdr:cNvSpPr txBox="1"/>
      </xdr:nvSpPr>
      <xdr:spPr>
        <a:xfrm>
          <a:off x="10528300" y="96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27668</xdr:rowOff>
    </xdr:from>
    <xdr:to>
      <xdr:col>50</xdr:col>
      <xdr:colOff>165100</xdr:colOff>
      <xdr:row>57</xdr:row>
      <xdr:rowOff>129268</xdr:rowOff>
    </xdr:to>
    <xdr:sp macro="" textlink="">
      <xdr:nvSpPr>
        <xdr:cNvPr id="371" name="楕円 370"/>
        <xdr:cNvSpPr/>
      </xdr:nvSpPr>
      <xdr:spPr>
        <a:xfrm>
          <a:off x="9588500" y="98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145795</xdr:rowOff>
    </xdr:from>
    <xdr:ext cx="534377" cy="259045"/>
    <xdr:sp macro="" textlink="">
      <xdr:nvSpPr>
        <xdr:cNvPr id="372" name="テキスト ボックス 371"/>
        <xdr:cNvSpPr txBox="1"/>
      </xdr:nvSpPr>
      <xdr:spPr>
        <a:xfrm>
          <a:off x="9372111" y="95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156533</xdr:rowOff>
    </xdr:from>
    <xdr:to>
      <xdr:col>46</xdr:col>
      <xdr:colOff>38100</xdr:colOff>
      <xdr:row>57</xdr:row>
      <xdr:rowOff>86683</xdr:rowOff>
    </xdr:to>
    <xdr:sp macro="" textlink="">
      <xdr:nvSpPr>
        <xdr:cNvPr id="373" name="楕円 372"/>
        <xdr:cNvSpPr/>
      </xdr:nvSpPr>
      <xdr:spPr>
        <a:xfrm>
          <a:off x="8699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103210</xdr:rowOff>
    </xdr:from>
    <xdr:ext cx="534377" cy="259045"/>
    <xdr:sp macro="" textlink="">
      <xdr:nvSpPr>
        <xdr:cNvPr id="374" name="テキスト ボックス 373"/>
        <xdr:cNvSpPr txBox="1"/>
      </xdr:nvSpPr>
      <xdr:spPr>
        <a:xfrm>
          <a:off x="8483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37236</xdr:rowOff>
    </xdr:from>
    <xdr:to>
      <xdr:col>41</xdr:col>
      <xdr:colOff>101600</xdr:colOff>
      <xdr:row>57</xdr:row>
      <xdr:rowOff>138836</xdr:rowOff>
    </xdr:to>
    <xdr:sp macro="" textlink="">
      <xdr:nvSpPr>
        <xdr:cNvPr id="375" name="楕円 374"/>
        <xdr:cNvSpPr/>
      </xdr:nvSpPr>
      <xdr:spPr>
        <a:xfrm>
          <a:off x="7810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155363</xdr:rowOff>
    </xdr:from>
    <xdr:ext cx="534377" cy="259045"/>
    <xdr:sp macro="" textlink="">
      <xdr:nvSpPr>
        <xdr:cNvPr id="376" name="テキスト ボックス 375"/>
        <xdr:cNvSpPr txBox="1"/>
      </xdr:nvSpPr>
      <xdr:spPr>
        <a:xfrm>
          <a:off x="7594111" y="95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22410</xdr:rowOff>
    </xdr:from>
    <xdr:to>
      <xdr:col>36</xdr:col>
      <xdr:colOff>165100</xdr:colOff>
      <xdr:row>57</xdr:row>
      <xdr:rowOff>124010</xdr:rowOff>
    </xdr:to>
    <xdr:sp macro="" textlink="">
      <xdr:nvSpPr>
        <xdr:cNvPr id="377" name="楕円 376"/>
        <xdr:cNvSpPr/>
      </xdr:nvSpPr>
      <xdr:spPr>
        <a:xfrm>
          <a:off x="6921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140537</xdr:rowOff>
    </xdr:from>
    <xdr:ext cx="534377" cy="259045"/>
    <xdr:sp macro="" textlink="">
      <xdr:nvSpPr>
        <xdr:cNvPr id="378" name="テキスト ボックス 377"/>
        <xdr:cNvSpPr txBox="1"/>
      </xdr:nvSpPr>
      <xdr:spPr>
        <a:xfrm>
          <a:off x="6705111" y="95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0" name="直線コネクタ 399"/>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1"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2" name="直線コネクタ 401"/>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3"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4" name="直線コネクタ 403"/>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xdr:rowOff>
    </xdr:from>
    <xdr:to>
      <xdr:col>55</xdr:col>
      <xdr:colOff>0</xdr:colOff>
      <xdr:row>78</xdr:row>
      <xdr:rowOff>7660</xdr:rowOff>
    </xdr:to>
    <xdr:cxnSp macro="">
      <xdr:nvCxnSpPr>
        <xdr:cNvPr id="405" name="直線コネクタ 404"/>
        <xdr:cNvCxnSpPr/>
      </xdr:nvCxnSpPr>
      <xdr:spPr>
        <a:xfrm>
          <a:off x="9639300" y="13373125"/>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6"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7" name="フローチャート: 判断 406"/>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165897</xdr:rowOff>
    </xdr:from>
    <xdr:to>
      <xdr:col>50</xdr:col>
      <xdr:colOff>114300</xdr:colOff>
      <xdr:row>78</xdr:row>
      <xdr:rowOff>25</xdr:rowOff>
    </xdr:to>
    <xdr:cxnSp macro="">
      <xdr:nvCxnSpPr>
        <xdr:cNvPr id="408" name="直線コネクタ 407"/>
        <xdr:cNvCxnSpPr/>
      </xdr:nvCxnSpPr>
      <xdr:spPr>
        <a:xfrm>
          <a:off x="8750300" y="1336754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9" name="フローチャート: 判断 408"/>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10" name="テキスト ボックス 409"/>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54249</xdr:rowOff>
    </xdr:from>
    <xdr:to>
      <xdr:col>45</xdr:col>
      <xdr:colOff>177800</xdr:colOff>
      <xdr:row>77</xdr:row>
      <xdr:rowOff>165897</xdr:rowOff>
    </xdr:to>
    <xdr:cxnSp macro="">
      <xdr:nvCxnSpPr>
        <xdr:cNvPr id="411" name="直線コネクタ 410"/>
        <xdr:cNvCxnSpPr/>
      </xdr:nvCxnSpPr>
      <xdr:spPr>
        <a:xfrm>
          <a:off x="7861300" y="13255899"/>
          <a:ext cx="8890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2" name="フローチャート: 判断 411"/>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3" name="テキスト ボックス 412"/>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54249</xdr:rowOff>
    </xdr:from>
    <xdr:to>
      <xdr:col>41</xdr:col>
      <xdr:colOff>50800</xdr:colOff>
      <xdr:row>77</xdr:row>
      <xdr:rowOff>92015</xdr:rowOff>
    </xdr:to>
    <xdr:cxnSp macro="">
      <xdr:nvCxnSpPr>
        <xdr:cNvPr id="414" name="直線コネクタ 413"/>
        <xdr:cNvCxnSpPr/>
      </xdr:nvCxnSpPr>
      <xdr:spPr>
        <a:xfrm flipV="1">
          <a:off x="6972300" y="13255899"/>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5" name="フローチャート: 判断 414"/>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6" name="テキスト ボックス 415"/>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7" name="フローチャート: 判断 416"/>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8" name="テキスト ボックス 417"/>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128310</xdr:rowOff>
    </xdr:from>
    <xdr:to>
      <xdr:col>55</xdr:col>
      <xdr:colOff>50800</xdr:colOff>
      <xdr:row>78</xdr:row>
      <xdr:rowOff>58460</xdr:rowOff>
    </xdr:to>
    <xdr:sp macro="" textlink="">
      <xdr:nvSpPr>
        <xdr:cNvPr id="424" name="楕円 423"/>
        <xdr:cNvSpPr/>
      </xdr:nvSpPr>
      <xdr:spPr>
        <a:xfrm>
          <a:off x="104267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43237</xdr:rowOff>
    </xdr:from>
    <xdr:ext cx="469744" cy="259045"/>
    <xdr:sp macro="" textlink="">
      <xdr:nvSpPr>
        <xdr:cNvPr id="425" name="商工費該当値テキスト"/>
        <xdr:cNvSpPr txBox="1"/>
      </xdr:nvSpPr>
      <xdr:spPr>
        <a:xfrm>
          <a:off x="10528300" y="132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120675</xdr:rowOff>
    </xdr:from>
    <xdr:to>
      <xdr:col>50</xdr:col>
      <xdr:colOff>165100</xdr:colOff>
      <xdr:row>78</xdr:row>
      <xdr:rowOff>50825</xdr:rowOff>
    </xdr:to>
    <xdr:sp macro="" textlink="">
      <xdr:nvSpPr>
        <xdr:cNvPr id="426" name="楕円 425"/>
        <xdr:cNvSpPr/>
      </xdr:nvSpPr>
      <xdr:spPr>
        <a:xfrm>
          <a:off x="9588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41952</xdr:rowOff>
    </xdr:from>
    <xdr:ext cx="469744" cy="259045"/>
    <xdr:sp macro="" textlink="">
      <xdr:nvSpPr>
        <xdr:cNvPr id="427" name="テキスト ボックス 426"/>
        <xdr:cNvSpPr txBox="1"/>
      </xdr:nvSpPr>
      <xdr:spPr>
        <a:xfrm>
          <a:off x="9404428" y="134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115097</xdr:rowOff>
    </xdr:from>
    <xdr:to>
      <xdr:col>46</xdr:col>
      <xdr:colOff>38100</xdr:colOff>
      <xdr:row>78</xdr:row>
      <xdr:rowOff>45247</xdr:rowOff>
    </xdr:to>
    <xdr:sp macro="" textlink="">
      <xdr:nvSpPr>
        <xdr:cNvPr id="428" name="楕円 427"/>
        <xdr:cNvSpPr/>
      </xdr:nvSpPr>
      <xdr:spPr>
        <a:xfrm>
          <a:off x="8699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36374</xdr:rowOff>
    </xdr:from>
    <xdr:ext cx="469744" cy="259045"/>
    <xdr:sp macro="" textlink="">
      <xdr:nvSpPr>
        <xdr:cNvPr id="429" name="テキスト ボックス 428"/>
        <xdr:cNvSpPr txBox="1"/>
      </xdr:nvSpPr>
      <xdr:spPr>
        <a:xfrm>
          <a:off x="8515428" y="1340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3449</xdr:rowOff>
    </xdr:from>
    <xdr:to>
      <xdr:col>41</xdr:col>
      <xdr:colOff>101600</xdr:colOff>
      <xdr:row>77</xdr:row>
      <xdr:rowOff>105049</xdr:rowOff>
    </xdr:to>
    <xdr:sp macro="" textlink="">
      <xdr:nvSpPr>
        <xdr:cNvPr id="430" name="楕円 429"/>
        <xdr:cNvSpPr/>
      </xdr:nvSpPr>
      <xdr:spPr>
        <a:xfrm>
          <a:off x="7810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96176</xdr:rowOff>
    </xdr:from>
    <xdr:ext cx="469744" cy="259045"/>
    <xdr:sp macro="" textlink="">
      <xdr:nvSpPr>
        <xdr:cNvPr id="431" name="テキスト ボックス 430"/>
        <xdr:cNvSpPr txBox="1"/>
      </xdr:nvSpPr>
      <xdr:spPr>
        <a:xfrm>
          <a:off x="7626428"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41215</xdr:rowOff>
    </xdr:from>
    <xdr:to>
      <xdr:col>36</xdr:col>
      <xdr:colOff>165100</xdr:colOff>
      <xdr:row>77</xdr:row>
      <xdr:rowOff>142815</xdr:rowOff>
    </xdr:to>
    <xdr:sp macro="" textlink="">
      <xdr:nvSpPr>
        <xdr:cNvPr id="432" name="楕円 431"/>
        <xdr:cNvSpPr/>
      </xdr:nvSpPr>
      <xdr:spPr>
        <a:xfrm>
          <a:off x="6921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133942</xdr:rowOff>
    </xdr:from>
    <xdr:ext cx="469744" cy="259045"/>
    <xdr:sp macro="" textlink="">
      <xdr:nvSpPr>
        <xdr:cNvPr id="433" name="テキスト ボックス 432"/>
        <xdr:cNvSpPr txBox="1"/>
      </xdr:nvSpPr>
      <xdr:spPr>
        <a:xfrm>
          <a:off x="6737428"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5" name="直線コネクタ 454"/>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6"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7" name="直線コネクタ 456"/>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8"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9" name="直線コネクタ 458"/>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78206</xdr:rowOff>
    </xdr:from>
    <xdr:to>
      <xdr:col>55</xdr:col>
      <xdr:colOff>0</xdr:colOff>
      <xdr:row>98</xdr:row>
      <xdr:rowOff>83091</xdr:rowOff>
    </xdr:to>
    <xdr:cxnSp macro="">
      <xdr:nvCxnSpPr>
        <xdr:cNvPr id="460" name="直線コネクタ 459"/>
        <xdr:cNvCxnSpPr/>
      </xdr:nvCxnSpPr>
      <xdr:spPr>
        <a:xfrm>
          <a:off x="9639300" y="16880306"/>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1"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2" name="フローチャート: 判断 461"/>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69197</xdr:rowOff>
    </xdr:from>
    <xdr:to>
      <xdr:col>50</xdr:col>
      <xdr:colOff>114300</xdr:colOff>
      <xdr:row>98</xdr:row>
      <xdr:rowOff>78206</xdr:rowOff>
    </xdr:to>
    <xdr:cxnSp macro="">
      <xdr:nvCxnSpPr>
        <xdr:cNvPr id="463" name="直線コネクタ 462"/>
        <xdr:cNvCxnSpPr/>
      </xdr:nvCxnSpPr>
      <xdr:spPr>
        <a:xfrm>
          <a:off x="8750300" y="16871297"/>
          <a:ext cx="889000" cy="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4" name="フローチャート: 判断 463"/>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5" name="テキスト ボックス 464"/>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69197</xdr:rowOff>
    </xdr:from>
    <xdr:to>
      <xdr:col>45</xdr:col>
      <xdr:colOff>177800</xdr:colOff>
      <xdr:row>98</xdr:row>
      <xdr:rowOff>70135</xdr:rowOff>
    </xdr:to>
    <xdr:cxnSp macro="">
      <xdr:nvCxnSpPr>
        <xdr:cNvPr id="466" name="直線コネクタ 465"/>
        <xdr:cNvCxnSpPr/>
      </xdr:nvCxnSpPr>
      <xdr:spPr>
        <a:xfrm flipV="1">
          <a:off x="7861300" y="16871297"/>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7" name="フローチャート: 判断 466"/>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8" name="テキスト ボックス 467"/>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59398</xdr:rowOff>
    </xdr:from>
    <xdr:to>
      <xdr:col>41</xdr:col>
      <xdr:colOff>50800</xdr:colOff>
      <xdr:row>98</xdr:row>
      <xdr:rowOff>70135</xdr:rowOff>
    </xdr:to>
    <xdr:cxnSp macro="">
      <xdr:nvCxnSpPr>
        <xdr:cNvPr id="469" name="直線コネクタ 468"/>
        <xdr:cNvCxnSpPr/>
      </xdr:nvCxnSpPr>
      <xdr:spPr>
        <a:xfrm>
          <a:off x="6972300" y="16861498"/>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0" name="フローチャート: 判断 469"/>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1" name="テキスト ボックス 470"/>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2" name="フローチャート: 判断 471"/>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3" name="テキスト ボックス 472"/>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32291</xdr:rowOff>
    </xdr:from>
    <xdr:to>
      <xdr:col>55</xdr:col>
      <xdr:colOff>50800</xdr:colOff>
      <xdr:row>98</xdr:row>
      <xdr:rowOff>133891</xdr:rowOff>
    </xdr:to>
    <xdr:sp macro="" textlink="">
      <xdr:nvSpPr>
        <xdr:cNvPr id="479" name="楕円 478"/>
        <xdr:cNvSpPr/>
      </xdr:nvSpPr>
      <xdr:spPr>
        <a:xfrm>
          <a:off x="10426700" y="168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80"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27406</xdr:rowOff>
    </xdr:from>
    <xdr:to>
      <xdr:col>50</xdr:col>
      <xdr:colOff>165100</xdr:colOff>
      <xdr:row>98</xdr:row>
      <xdr:rowOff>129006</xdr:rowOff>
    </xdr:to>
    <xdr:sp macro="" textlink="">
      <xdr:nvSpPr>
        <xdr:cNvPr id="481" name="楕円 480"/>
        <xdr:cNvSpPr/>
      </xdr:nvSpPr>
      <xdr:spPr>
        <a:xfrm>
          <a:off x="9588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120133</xdr:rowOff>
    </xdr:from>
    <xdr:ext cx="534377" cy="259045"/>
    <xdr:sp macro="" textlink="">
      <xdr:nvSpPr>
        <xdr:cNvPr id="482" name="テキスト ボックス 481"/>
        <xdr:cNvSpPr txBox="1"/>
      </xdr:nvSpPr>
      <xdr:spPr>
        <a:xfrm>
          <a:off x="9372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18397</xdr:rowOff>
    </xdr:from>
    <xdr:to>
      <xdr:col>46</xdr:col>
      <xdr:colOff>38100</xdr:colOff>
      <xdr:row>98</xdr:row>
      <xdr:rowOff>119997</xdr:rowOff>
    </xdr:to>
    <xdr:sp macro="" textlink="">
      <xdr:nvSpPr>
        <xdr:cNvPr id="483" name="楕円 482"/>
        <xdr:cNvSpPr/>
      </xdr:nvSpPr>
      <xdr:spPr>
        <a:xfrm>
          <a:off x="8699500" y="168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111124</xdr:rowOff>
    </xdr:from>
    <xdr:ext cx="534377" cy="259045"/>
    <xdr:sp macro="" textlink="">
      <xdr:nvSpPr>
        <xdr:cNvPr id="484" name="テキスト ボックス 483"/>
        <xdr:cNvSpPr txBox="1"/>
      </xdr:nvSpPr>
      <xdr:spPr>
        <a:xfrm>
          <a:off x="8483111" y="169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19335</xdr:rowOff>
    </xdr:from>
    <xdr:to>
      <xdr:col>41</xdr:col>
      <xdr:colOff>101600</xdr:colOff>
      <xdr:row>98</xdr:row>
      <xdr:rowOff>120935</xdr:rowOff>
    </xdr:to>
    <xdr:sp macro="" textlink="">
      <xdr:nvSpPr>
        <xdr:cNvPr id="485" name="楕円 484"/>
        <xdr:cNvSpPr/>
      </xdr:nvSpPr>
      <xdr:spPr>
        <a:xfrm>
          <a:off x="7810500" y="168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112062</xdr:rowOff>
    </xdr:from>
    <xdr:ext cx="534377" cy="259045"/>
    <xdr:sp macro="" textlink="">
      <xdr:nvSpPr>
        <xdr:cNvPr id="486" name="テキスト ボックス 485"/>
        <xdr:cNvSpPr txBox="1"/>
      </xdr:nvSpPr>
      <xdr:spPr>
        <a:xfrm>
          <a:off x="7594111" y="169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8598</xdr:rowOff>
    </xdr:from>
    <xdr:to>
      <xdr:col>36</xdr:col>
      <xdr:colOff>165100</xdr:colOff>
      <xdr:row>98</xdr:row>
      <xdr:rowOff>110198</xdr:rowOff>
    </xdr:to>
    <xdr:sp macro="" textlink="">
      <xdr:nvSpPr>
        <xdr:cNvPr id="487" name="楕円 486"/>
        <xdr:cNvSpPr/>
      </xdr:nvSpPr>
      <xdr:spPr>
        <a:xfrm>
          <a:off x="6921500" y="16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101325</xdr:rowOff>
    </xdr:from>
    <xdr:ext cx="534377" cy="259045"/>
    <xdr:sp macro="" textlink="">
      <xdr:nvSpPr>
        <xdr:cNvPr id="488" name="テキスト ボックス 487"/>
        <xdr:cNvSpPr txBox="1"/>
      </xdr:nvSpPr>
      <xdr:spPr>
        <a:xfrm>
          <a:off x="6705111" y="169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3" name="直線コネクタ 512"/>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4"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5" name="直線コネクタ 514"/>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6"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7" name="直線コネクタ 516"/>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40259</xdr:rowOff>
    </xdr:from>
    <xdr:to>
      <xdr:col>85</xdr:col>
      <xdr:colOff>127000</xdr:colOff>
      <xdr:row>37</xdr:row>
      <xdr:rowOff>68606</xdr:rowOff>
    </xdr:to>
    <xdr:cxnSp macro="">
      <xdr:nvCxnSpPr>
        <xdr:cNvPr id="518" name="直線コネクタ 517"/>
        <xdr:cNvCxnSpPr/>
      </xdr:nvCxnSpPr>
      <xdr:spPr>
        <a:xfrm>
          <a:off x="15481300" y="6383909"/>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9"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0" name="フローチャート: 判断 519"/>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40259</xdr:rowOff>
    </xdr:from>
    <xdr:to>
      <xdr:col>81</xdr:col>
      <xdr:colOff>50800</xdr:colOff>
      <xdr:row>37</xdr:row>
      <xdr:rowOff>50546</xdr:rowOff>
    </xdr:to>
    <xdr:cxnSp macro="">
      <xdr:nvCxnSpPr>
        <xdr:cNvPr id="521" name="直線コネクタ 520"/>
        <xdr:cNvCxnSpPr/>
      </xdr:nvCxnSpPr>
      <xdr:spPr>
        <a:xfrm flipV="1">
          <a:off x="14592300" y="63839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2" name="フローチャート: 判断 521"/>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3" name="テキスト ボックス 522"/>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50546</xdr:rowOff>
    </xdr:from>
    <xdr:to>
      <xdr:col>76</xdr:col>
      <xdr:colOff>114300</xdr:colOff>
      <xdr:row>37</xdr:row>
      <xdr:rowOff>58775</xdr:rowOff>
    </xdr:to>
    <xdr:cxnSp macro="">
      <xdr:nvCxnSpPr>
        <xdr:cNvPr id="524" name="直線コネクタ 523"/>
        <xdr:cNvCxnSpPr/>
      </xdr:nvCxnSpPr>
      <xdr:spPr>
        <a:xfrm flipV="1">
          <a:off x="13703300" y="639419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5" name="フローチャート: 判断 524"/>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6" name="テキスト ボックス 525"/>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58775</xdr:rowOff>
    </xdr:from>
    <xdr:to>
      <xdr:col>71</xdr:col>
      <xdr:colOff>177800</xdr:colOff>
      <xdr:row>37</xdr:row>
      <xdr:rowOff>106706</xdr:rowOff>
    </xdr:to>
    <xdr:cxnSp macro="">
      <xdr:nvCxnSpPr>
        <xdr:cNvPr id="527" name="直線コネクタ 526"/>
        <xdr:cNvCxnSpPr/>
      </xdr:nvCxnSpPr>
      <xdr:spPr>
        <a:xfrm flipV="1">
          <a:off x="12814300" y="6402425"/>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8" name="フローチャート: 判断 527"/>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9" name="テキスト ボックス 528"/>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0" name="フローチャート: 判断 529"/>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31" name="テキスト ボックス 530"/>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17806</xdr:rowOff>
    </xdr:from>
    <xdr:to>
      <xdr:col>85</xdr:col>
      <xdr:colOff>177800</xdr:colOff>
      <xdr:row>37</xdr:row>
      <xdr:rowOff>119406</xdr:rowOff>
    </xdr:to>
    <xdr:sp macro="" textlink="">
      <xdr:nvSpPr>
        <xdr:cNvPr id="537" name="楕円 536"/>
        <xdr:cNvSpPr/>
      </xdr:nvSpPr>
      <xdr:spPr>
        <a:xfrm>
          <a:off x="162687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167683</xdr:rowOff>
    </xdr:from>
    <xdr:ext cx="534377" cy="259045"/>
    <xdr:sp macro="" textlink="">
      <xdr:nvSpPr>
        <xdr:cNvPr id="538" name="消防費該当値テキスト"/>
        <xdr:cNvSpPr txBox="1"/>
      </xdr:nvSpPr>
      <xdr:spPr>
        <a:xfrm>
          <a:off x="16370300"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160909</xdr:rowOff>
    </xdr:from>
    <xdr:to>
      <xdr:col>81</xdr:col>
      <xdr:colOff>101600</xdr:colOff>
      <xdr:row>37</xdr:row>
      <xdr:rowOff>91059</xdr:rowOff>
    </xdr:to>
    <xdr:sp macro="" textlink="">
      <xdr:nvSpPr>
        <xdr:cNvPr id="539" name="楕円 538"/>
        <xdr:cNvSpPr/>
      </xdr:nvSpPr>
      <xdr:spPr>
        <a:xfrm>
          <a:off x="15430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107586</xdr:rowOff>
    </xdr:from>
    <xdr:ext cx="534377" cy="259045"/>
    <xdr:sp macro="" textlink="">
      <xdr:nvSpPr>
        <xdr:cNvPr id="540" name="テキスト ボックス 539"/>
        <xdr:cNvSpPr txBox="1"/>
      </xdr:nvSpPr>
      <xdr:spPr>
        <a:xfrm>
          <a:off x="15214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171196</xdr:rowOff>
    </xdr:from>
    <xdr:to>
      <xdr:col>76</xdr:col>
      <xdr:colOff>165100</xdr:colOff>
      <xdr:row>37</xdr:row>
      <xdr:rowOff>101346</xdr:rowOff>
    </xdr:to>
    <xdr:sp macro="" textlink="">
      <xdr:nvSpPr>
        <xdr:cNvPr id="541" name="楕円 540"/>
        <xdr:cNvSpPr/>
      </xdr:nvSpPr>
      <xdr:spPr>
        <a:xfrm>
          <a:off x="1454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92473</xdr:rowOff>
    </xdr:from>
    <xdr:ext cx="534377" cy="259045"/>
    <xdr:sp macro="" textlink="">
      <xdr:nvSpPr>
        <xdr:cNvPr id="542" name="テキスト ボックス 541"/>
        <xdr:cNvSpPr txBox="1"/>
      </xdr:nvSpPr>
      <xdr:spPr>
        <a:xfrm>
          <a:off x="1432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7975</xdr:rowOff>
    </xdr:from>
    <xdr:to>
      <xdr:col>72</xdr:col>
      <xdr:colOff>38100</xdr:colOff>
      <xdr:row>37</xdr:row>
      <xdr:rowOff>109575</xdr:rowOff>
    </xdr:to>
    <xdr:sp macro="" textlink="">
      <xdr:nvSpPr>
        <xdr:cNvPr id="543" name="楕円 542"/>
        <xdr:cNvSpPr/>
      </xdr:nvSpPr>
      <xdr:spPr>
        <a:xfrm>
          <a:off x="13652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100702</xdr:rowOff>
    </xdr:from>
    <xdr:ext cx="534377" cy="259045"/>
    <xdr:sp macro="" textlink="">
      <xdr:nvSpPr>
        <xdr:cNvPr id="544" name="テキスト ボックス 543"/>
        <xdr:cNvSpPr txBox="1"/>
      </xdr:nvSpPr>
      <xdr:spPr>
        <a:xfrm>
          <a:off x="13436111" y="64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55906</xdr:rowOff>
    </xdr:from>
    <xdr:to>
      <xdr:col>67</xdr:col>
      <xdr:colOff>101600</xdr:colOff>
      <xdr:row>37</xdr:row>
      <xdr:rowOff>157506</xdr:rowOff>
    </xdr:to>
    <xdr:sp macro="" textlink="">
      <xdr:nvSpPr>
        <xdr:cNvPr id="545" name="楕円 544"/>
        <xdr:cNvSpPr/>
      </xdr:nvSpPr>
      <xdr:spPr>
        <a:xfrm>
          <a:off x="12763500" y="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148632</xdr:rowOff>
    </xdr:from>
    <xdr:ext cx="534377" cy="259045"/>
    <xdr:sp macro="" textlink="">
      <xdr:nvSpPr>
        <xdr:cNvPr id="546" name="テキスト ボックス 545"/>
        <xdr:cNvSpPr txBox="1"/>
      </xdr:nvSpPr>
      <xdr:spPr>
        <a:xfrm>
          <a:off x="12547111" y="64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3" name="直線コネクタ 572"/>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4"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5" name="直線コネクタ 574"/>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6"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7" name="直線コネクタ 576"/>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170202</xdr:rowOff>
    </xdr:from>
    <xdr:to>
      <xdr:col>85</xdr:col>
      <xdr:colOff>127000</xdr:colOff>
      <xdr:row>57</xdr:row>
      <xdr:rowOff>26119</xdr:rowOff>
    </xdr:to>
    <xdr:cxnSp macro="">
      <xdr:nvCxnSpPr>
        <xdr:cNvPr id="578" name="直線コネクタ 577"/>
        <xdr:cNvCxnSpPr/>
      </xdr:nvCxnSpPr>
      <xdr:spPr>
        <a:xfrm>
          <a:off x="15481300" y="9599952"/>
          <a:ext cx="838200" cy="1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9"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80" name="フローチャート: 判断 579"/>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170202</xdr:rowOff>
    </xdr:from>
    <xdr:to>
      <xdr:col>81</xdr:col>
      <xdr:colOff>50800</xdr:colOff>
      <xdr:row>57</xdr:row>
      <xdr:rowOff>135520</xdr:rowOff>
    </xdr:to>
    <xdr:cxnSp macro="">
      <xdr:nvCxnSpPr>
        <xdr:cNvPr id="581" name="直線コネクタ 580"/>
        <xdr:cNvCxnSpPr/>
      </xdr:nvCxnSpPr>
      <xdr:spPr>
        <a:xfrm flipV="1">
          <a:off x="14592300" y="9599952"/>
          <a:ext cx="889000" cy="30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2" name="フローチャート: 判断 581"/>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3" name="テキスト ボックス 582"/>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87188</xdr:rowOff>
    </xdr:from>
    <xdr:to>
      <xdr:col>76</xdr:col>
      <xdr:colOff>114300</xdr:colOff>
      <xdr:row>57</xdr:row>
      <xdr:rowOff>135520</xdr:rowOff>
    </xdr:to>
    <xdr:cxnSp macro="">
      <xdr:nvCxnSpPr>
        <xdr:cNvPr id="584" name="直線コネクタ 583"/>
        <xdr:cNvCxnSpPr/>
      </xdr:nvCxnSpPr>
      <xdr:spPr>
        <a:xfrm>
          <a:off x="13703300" y="9859838"/>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5" name="フローチャート: 判断 584"/>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6" name="テキスト ボックス 585"/>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87188</xdr:rowOff>
    </xdr:from>
    <xdr:to>
      <xdr:col>71</xdr:col>
      <xdr:colOff>177800</xdr:colOff>
      <xdr:row>58</xdr:row>
      <xdr:rowOff>72099</xdr:rowOff>
    </xdr:to>
    <xdr:cxnSp macro="">
      <xdr:nvCxnSpPr>
        <xdr:cNvPr id="587" name="直線コネクタ 586"/>
        <xdr:cNvCxnSpPr/>
      </xdr:nvCxnSpPr>
      <xdr:spPr>
        <a:xfrm flipV="1">
          <a:off x="12814300" y="9859838"/>
          <a:ext cx="889000" cy="1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8" name="フローチャート: 判断 587"/>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9" name="テキスト ボックス 588"/>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0" name="フローチャート: 判断 589"/>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91" name="テキスト ボックス 590"/>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146769</xdr:rowOff>
    </xdr:from>
    <xdr:to>
      <xdr:col>85</xdr:col>
      <xdr:colOff>177800</xdr:colOff>
      <xdr:row>57</xdr:row>
      <xdr:rowOff>76919</xdr:rowOff>
    </xdr:to>
    <xdr:sp macro="" textlink="">
      <xdr:nvSpPr>
        <xdr:cNvPr id="597" name="楕円 596"/>
        <xdr:cNvSpPr/>
      </xdr:nvSpPr>
      <xdr:spPr>
        <a:xfrm>
          <a:off x="16268700" y="97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125196</xdr:rowOff>
    </xdr:from>
    <xdr:ext cx="534377" cy="259045"/>
    <xdr:sp macro="" textlink="">
      <xdr:nvSpPr>
        <xdr:cNvPr id="598" name="教育費該当値テキスト"/>
        <xdr:cNvSpPr txBox="1"/>
      </xdr:nvSpPr>
      <xdr:spPr>
        <a:xfrm>
          <a:off x="16370300" y="97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119402</xdr:rowOff>
    </xdr:from>
    <xdr:to>
      <xdr:col>81</xdr:col>
      <xdr:colOff>101600</xdr:colOff>
      <xdr:row>56</xdr:row>
      <xdr:rowOff>49552</xdr:rowOff>
    </xdr:to>
    <xdr:sp macro="" textlink="">
      <xdr:nvSpPr>
        <xdr:cNvPr id="599" name="楕円 598"/>
        <xdr:cNvSpPr/>
      </xdr:nvSpPr>
      <xdr:spPr>
        <a:xfrm>
          <a:off x="15430500" y="95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66079</xdr:rowOff>
    </xdr:from>
    <xdr:ext cx="534377" cy="259045"/>
    <xdr:sp macro="" textlink="">
      <xdr:nvSpPr>
        <xdr:cNvPr id="600" name="テキスト ボックス 599"/>
        <xdr:cNvSpPr txBox="1"/>
      </xdr:nvSpPr>
      <xdr:spPr>
        <a:xfrm>
          <a:off x="15214111" y="93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84720</xdr:rowOff>
    </xdr:from>
    <xdr:to>
      <xdr:col>76</xdr:col>
      <xdr:colOff>165100</xdr:colOff>
      <xdr:row>58</xdr:row>
      <xdr:rowOff>14870</xdr:rowOff>
    </xdr:to>
    <xdr:sp macro="" textlink="">
      <xdr:nvSpPr>
        <xdr:cNvPr id="601" name="楕円 600"/>
        <xdr:cNvSpPr/>
      </xdr:nvSpPr>
      <xdr:spPr>
        <a:xfrm>
          <a:off x="14541500" y="98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5997</xdr:rowOff>
    </xdr:from>
    <xdr:ext cx="534377" cy="259045"/>
    <xdr:sp macro="" textlink="">
      <xdr:nvSpPr>
        <xdr:cNvPr id="602" name="テキスト ボックス 601"/>
        <xdr:cNvSpPr txBox="1"/>
      </xdr:nvSpPr>
      <xdr:spPr>
        <a:xfrm>
          <a:off x="14325111" y="99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36388</xdr:rowOff>
    </xdr:from>
    <xdr:to>
      <xdr:col>72</xdr:col>
      <xdr:colOff>38100</xdr:colOff>
      <xdr:row>57</xdr:row>
      <xdr:rowOff>137988</xdr:rowOff>
    </xdr:to>
    <xdr:sp macro="" textlink="">
      <xdr:nvSpPr>
        <xdr:cNvPr id="603" name="楕円 602"/>
        <xdr:cNvSpPr/>
      </xdr:nvSpPr>
      <xdr:spPr>
        <a:xfrm>
          <a:off x="13652500" y="9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129115</xdr:rowOff>
    </xdr:from>
    <xdr:ext cx="534377" cy="259045"/>
    <xdr:sp macro="" textlink="">
      <xdr:nvSpPr>
        <xdr:cNvPr id="604" name="テキスト ボックス 603"/>
        <xdr:cNvSpPr txBox="1"/>
      </xdr:nvSpPr>
      <xdr:spPr>
        <a:xfrm>
          <a:off x="13436111" y="99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21299</xdr:rowOff>
    </xdr:from>
    <xdr:to>
      <xdr:col>67</xdr:col>
      <xdr:colOff>101600</xdr:colOff>
      <xdr:row>58</xdr:row>
      <xdr:rowOff>122899</xdr:rowOff>
    </xdr:to>
    <xdr:sp macro="" textlink="">
      <xdr:nvSpPr>
        <xdr:cNvPr id="605" name="楕円 604"/>
        <xdr:cNvSpPr/>
      </xdr:nvSpPr>
      <xdr:spPr>
        <a:xfrm>
          <a:off x="12763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114026</xdr:rowOff>
    </xdr:from>
    <xdr:ext cx="534377" cy="259045"/>
    <xdr:sp macro="" textlink="">
      <xdr:nvSpPr>
        <xdr:cNvPr id="606" name="テキスト ボックス 605"/>
        <xdr:cNvSpPr txBox="1"/>
      </xdr:nvSpPr>
      <xdr:spPr>
        <a:xfrm>
          <a:off x="12547111" y="100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2" name="直線コネクタ 631"/>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3"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5"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6" name="直線コネクタ 635"/>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8"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9" name="フローチャート: 判断 638"/>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41" name="フローチャート: 判断 640"/>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2" name="テキスト ボックス 641"/>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77929</xdr:rowOff>
    </xdr:from>
    <xdr:to>
      <xdr:col>76</xdr:col>
      <xdr:colOff>114300</xdr:colOff>
      <xdr:row>79</xdr:row>
      <xdr:rowOff>98879</xdr:rowOff>
    </xdr:to>
    <xdr:cxnSp macro="">
      <xdr:nvCxnSpPr>
        <xdr:cNvPr id="643" name="直線コネクタ 642"/>
        <xdr:cNvCxnSpPr/>
      </xdr:nvCxnSpPr>
      <xdr:spPr>
        <a:xfrm>
          <a:off x="13703300" y="13622479"/>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4" name="フローチャート: 判断 643"/>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5" name="テキスト ボックス 644"/>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77929</xdr:rowOff>
    </xdr:from>
    <xdr:to>
      <xdr:col>71</xdr:col>
      <xdr:colOff>177800</xdr:colOff>
      <xdr:row>79</xdr:row>
      <xdr:rowOff>86894</xdr:rowOff>
    </xdr:to>
    <xdr:cxnSp macro="">
      <xdr:nvCxnSpPr>
        <xdr:cNvPr id="646" name="直線コネクタ 645"/>
        <xdr:cNvCxnSpPr/>
      </xdr:nvCxnSpPr>
      <xdr:spPr>
        <a:xfrm flipV="1">
          <a:off x="12814300" y="13622479"/>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7" name="フローチャート: 判断 646"/>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8" name="テキスト ボックス 647"/>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9" name="フローチャート: 判断 648"/>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50" name="テキスト ボックス 649"/>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7"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27129</xdr:rowOff>
    </xdr:from>
    <xdr:to>
      <xdr:col>72</xdr:col>
      <xdr:colOff>38100</xdr:colOff>
      <xdr:row>79</xdr:row>
      <xdr:rowOff>128729</xdr:rowOff>
    </xdr:to>
    <xdr:sp macro="" textlink="">
      <xdr:nvSpPr>
        <xdr:cNvPr id="662" name="楕円 661"/>
        <xdr:cNvSpPr/>
      </xdr:nvSpPr>
      <xdr:spPr>
        <a:xfrm>
          <a:off x="13652500" y="135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145256</xdr:rowOff>
    </xdr:from>
    <xdr:ext cx="469744" cy="259045"/>
    <xdr:sp macro="" textlink="">
      <xdr:nvSpPr>
        <xdr:cNvPr id="663" name="テキスト ボックス 662"/>
        <xdr:cNvSpPr txBox="1"/>
      </xdr:nvSpPr>
      <xdr:spPr>
        <a:xfrm>
          <a:off x="13468428" y="133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36094</xdr:rowOff>
    </xdr:from>
    <xdr:to>
      <xdr:col>67</xdr:col>
      <xdr:colOff>101600</xdr:colOff>
      <xdr:row>79</xdr:row>
      <xdr:rowOff>137694</xdr:rowOff>
    </xdr:to>
    <xdr:sp macro="" textlink="">
      <xdr:nvSpPr>
        <xdr:cNvPr id="664" name="楕円 663"/>
        <xdr:cNvSpPr/>
      </xdr:nvSpPr>
      <xdr:spPr>
        <a:xfrm>
          <a:off x="12763500" y="135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154221</xdr:rowOff>
    </xdr:from>
    <xdr:ext cx="378565" cy="259045"/>
    <xdr:sp macro="" textlink="">
      <xdr:nvSpPr>
        <xdr:cNvPr id="665" name="テキスト ボックス 664"/>
        <xdr:cNvSpPr txBox="1"/>
      </xdr:nvSpPr>
      <xdr:spPr>
        <a:xfrm>
          <a:off x="12625017" y="1335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7" name="直線コネクタ 686"/>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8"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9" name="直線コネクタ 688"/>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90"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91" name="直線コネクタ 690"/>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54683</xdr:rowOff>
    </xdr:from>
    <xdr:to>
      <xdr:col>85</xdr:col>
      <xdr:colOff>127000</xdr:colOff>
      <xdr:row>94</xdr:row>
      <xdr:rowOff>131356</xdr:rowOff>
    </xdr:to>
    <xdr:cxnSp macro="">
      <xdr:nvCxnSpPr>
        <xdr:cNvPr id="692" name="直線コネクタ 691"/>
        <xdr:cNvCxnSpPr/>
      </xdr:nvCxnSpPr>
      <xdr:spPr>
        <a:xfrm flipV="1">
          <a:off x="15481300" y="16170983"/>
          <a:ext cx="8382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3"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4" name="フローチャート: 判断 693"/>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97523</xdr:rowOff>
    </xdr:from>
    <xdr:to>
      <xdr:col>81</xdr:col>
      <xdr:colOff>50800</xdr:colOff>
      <xdr:row>94</xdr:row>
      <xdr:rowOff>131356</xdr:rowOff>
    </xdr:to>
    <xdr:cxnSp macro="">
      <xdr:nvCxnSpPr>
        <xdr:cNvPr id="695" name="直線コネクタ 694"/>
        <xdr:cNvCxnSpPr/>
      </xdr:nvCxnSpPr>
      <xdr:spPr>
        <a:xfrm>
          <a:off x="14592300" y="1621382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6" name="フローチャート: 判断 695"/>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7" name="テキスト ボックス 696"/>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97478</xdr:rowOff>
    </xdr:from>
    <xdr:to>
      <xdr:col>76</xdr:col>
      <xdr:colOff>114300</xdr:colOff>
      <xdr:row>94</xdr:row>
      <xdr:rowOff>97523</xdr:rowOff>
    </xdr:to>
    <xdr:cxnSp macro="">
      <xdr:nvCxnSpPr>
        <xdr:cNvPr id="698" name="直線コネクタ 697"/>
        <xdr:cNvCxnSpPr/>
      </xdr:nvCxnSpPr>
      <xdr:spPr>
        <a:xfrm>
          <a:off x="13703300" y="162137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9" name="フローチャート: 判断 698"/>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700" name="テキスト ボックス 699"/>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78961</xdr:rowOff>
    </xdr:from>
    <xdr:to>
      <xdr:col>71</xdr:col>
      <xdr:colOff>177800</xdr:colOff>
      <xdr:row>94</xdr:row>
      <xdr:rowOff>97478</xdr:rowOff>
    </xdr:to>
    <xdr:cxnSp macro="">
      <xdr:nvCxnSpPr>
        <xdr:cNvPr id="701" name="直線コネクタ 700"/>
        <xdr:cNvCxnSpPr/>
      </xdr:nvCxnSpPr>
      <xdr:spPr>
        <a:xfrm>
          <a:off x="12814300" y="16195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2" name="フローチャート: 判断 701"/>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3" name="テキスト ボックス 702"/>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4" name="フローチャート: 判断 703"/>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5" name="テキスト ボックス 704"/>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3883</xdr:rowOff>
    </xdr:from>
    <xdr:to>
      <xdr:col>85</xdr:col>
      <xdr:colOff>177800</xdr:colOff>
      <xdr:row>94</xdr:row>
      <xdr:rowOff>105483</xdr:rowOff>
    </xdr:to>
    <xdr:sp macro="" textlink="">
      <xdr:nvSpPr>
        <xdr:cNvPr id="711" name="楕円 710"/>
        <xdr:cNvSpPr/>
      </xdr:nvSpPr>
      <xdr:spPr>
        <a:xfrm>
          <a:off x="16268700" y="161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153760</xdr:rowOff>
    </xdr:from>
    <xdr:ext cx="534377" cy="259045"/>
    <xdr:sp macro="" textlink="">
      <xdr:nvSpPr>
        <xdr:cNvPr id="712" name="公債費該当値テキスト"/>
        <xdr:cNvSpPr txBox="1"/>
      </xdr:nvSpPr>
      <xdr:spPr>
        <a:xfrm>
          <a:off x="16370300" y="160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80556</xdr:rowOff>
    </xdr:from>
    <xdr:to>
      <xdr:col>81</xdr:col>
      <xdr:colOff>101600</xdr:colOff>
      <xdr:row>95</xdr:row>
      <xdr:rowOff>10706</xdr:rowOff>
    </xdr:to>
    <xdr:sp macro="" textlink="">
      <xdr:nvSpPr>
        <xdr:cNvPr id="713" name="楕円 712"/>
        <xdr:cNvSpPr/>
      </xdr:nvSpPr>
      <xdr:spPr>
        <a:xfrm>
          <a:off x="15430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1833</xdr:rowOff>
    </xdr:from>
    <xdr:ext cx="534377" cy="259045"/>
    <xdr:sp macro="" textlink="">
      <xdr:nvSpPr>
        <xdr:cNvPr id="714" name="テキスト ボックス 713"/>
        <xdr:cNvSpPr txBox="1"/>
      </xdr:nvSpPr>
      <xdr:spPr>
        <a:xfrm>
          <a:off x="15214111" y="162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46723</xdr:rowOff>
    </xdr:from>
    <xdr:to>
      <xdr:col>76</xdr:col>
      <xdr:colOff>165100</xdr:colOff>
      <xdr:row>94</xdr:row>
      <xdr:rowOff>148323</xdr:rowOff>
    </xdr:to>
    <xdr:sp macro="" textlink="">
      <xdr:nvSpPr>
        <xdr:cNvPr id="715" name="楕円 714"/>
        <xdr:cNvSpPr/>
      </xdr:nvSpPr>
      <xdr:spPr>
        <a:xfrm>
          <a:off x="145415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139450</xdr:rowOff>
    </xdr:from>
    <xdr:ext cx="534377" cy="259045"/>
    <xdr:sp macro="" textlink="">
      <xdr:nvSpPr>
        <xdr:cNvPr id="716" name="テキスト ボックス 715"/>
        <xdr:cNvSpPr txBox="1"/>
      </xdr:nvSpPr>
      <xdr:spPr>
        <a:xfrm>
          <a:off x="14325111" y="1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46678</xdr:rowOff>
    </xdr:from>
    <xdr:to>
      <xdr:col>72</xdr:col>
      <xdr:colOff>38100</xdr:colOff>
      <xdr:row>94</xdr:row>
      <xdr:rowOff>148278</xdr:rowOff>
    </xdr:to>
    <xdr:sp macro="" textlink="">
      <xdr:nvSpPr>
        <xdr:cNvPr id="717" name="楕円 716"/>
        <xdr:cNvSpPr/>
      </xdr:nvSpPr>
      <xdr:spPr>
        <a:xfrm>
          <a:off x="13652500" y="16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139405</xdr:rowOff>
    </xdr:from>
    <xdr:ext cx="534377" cy="259045"/>
    <xdr:sp macro="" textlink="">
      <xdr:nvSpPr>
        <xdr:cNvPr id="718" name="テキスト ボックス 717"/>
        <xdr:cNvSpPr txBox="1"/>
      </xdr:nvSpPr>
      <xdr:spPr>
        <a:xfrm>
          <a:off x="13436111" y="162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28161</xdr:rowOff>
    </xdr:from>
    <xdr:to>
      <xdr:col>67</xdr:col>
      <xdr:colOff>101600</xdr:colOff>
      <xdr:row>94</xdr:row>
      <xdr:rowOff>129761</xdr:rowOff>
    </xdr:to>
    <xdr:sp macro="" textlink="">
      <xdr:nvSpPr>
        <xdr:cNvPr id="719" name="楕円 718"/>
        <xdr:cNvSpPr/>
      </xdr:nvSpPr>
      <xdr:spPr>
        <a:xfrm>
          <a:off x="127635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120888</xdr:rowOff>
    </xdr:from>
    <xdr:ext cx="534377" cy="259045"/>
    <xdr:sp macro="" textlink="">
      <xdr:nvSpPr>
        <xdr:cNvPr id="720" name="テキスト ボックス 719"/>
        <xdr:cNvSpPr txBox="1"/>
      </xdr:nvSpPr>
      <xdr:spPr>
        <a:xfrm>
          <a:off x="12547111" y="162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8"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2" name="テキスト ボックス 751"/>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5" name="テキスト ボックス 754"/>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8" name="テキスト ボックス 757"/>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0" name="テキスト ボックス 759"/>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7"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134,230</a:t>
          </a:r>
          <a:r>
            <a:rPr lang="ja-JP" altLang="ja-JP" sz="1100" baseline="0">
              <a:solidFill>
                <a:schemeClr val="dk1"/>
              </a:solidFill>
              <a:effectLst/>
              <a:latin typeface="+mn-lt"/>
              <a:ea typeface="+mn-ea"/>
              <a:cs typeface="+mn-cs"/>
            </a:rPr>
            <a:t>円となった。</a:t>
          </a:r>
          <a:r>
            <a:rPr lang="ja-JP" altLang="en-US" sz="1100" baseline="0">
              <a:solidFill>
                <a:schemeClr val="dk1"/>
              </a:solidFill>
              <a:effectLst/>
              <a:latin typeface="+mn-lt"/>
              <a:ea typeface="+mn-ea"/>
              <a:cs typeface="+mn-cs"/>
            </a:rPr>
            <a:t>前年度より</a:t>
          </a:r>
          <a:r>
            <a:rPr lang="en-US" altLang="ja-JP" sz="1100" baseline="0">
              <a:solidFill>
                <a:schemeClr val="dk1"/>
              </a:solidFill>
              <a:effectLst/>
              <a:latin typeface="+mn-lt"/>
              <a:ea typeface="+mn-ea"/>
              <a:cs typeface="+mn-cs"/>
            </a:rPr>
            <a:t>1,613</a:t>
          </a:r>
          <a:r>
            <a:rPr lang="ja-JP" altLang="en-US" sz="1100" baseline="0">
              <a:solidFill>
                <a:schemeClr val="dk1"/>
              </a:solidFill>
              <a:effectLst/>
              <a:latin typeface="+mn-lt"/>
              <a:ea typeface="+mn-ea"/>
              <a:cs typeface="+mn-cs"/>
            </a:rPr>
            <a:t>円高くなったが、これは障害者福祉や老人福祉に係る費用が増加したことにより</a:t>
          </a:r>
          <a:r>
            <a:rPr lang="ja-JP" altLang="ja-JP" sz="1100" baseline="0">
              <a:solidFill>
                <a:schemeClr val="dk1"/>
              </a:solidFill>
              <a:effectLst/>
              <a:latin typeface="+mn-lt"/>
              <a:ea typeface="+mn-ea"/>
              <a:cs typeface="+mn-cs"/>
            </a:rPr>
            <a:t>社会福祉費が増加した</a:t>
          </a:r>
          <a:r>
            <a:rPr lang="ja-JP" altLang="en-US" sz="1100" baseline="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主な要因である。</a:t>
          </a:r>
          <a:endParaRPr lang="ja-JP" altLang="ja-JP" sz="1400">
            <a:effectLst/>
          </a:endParaRPr>
        </a:p>
        <a:p>
          <a:pPr fontAlgn="base"/>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衛生費は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32,699</a:t>
          </a:r>
          <a:r>
            <a:rPr kumimoji="1" lang="ja-JP" altLang="ja-JP" sz="1100">
              <a:solidFill>
                <a:schemeClr val="dk1"/>
              </a:solidFill>
              <a:effectLst/>
              <a:latin typeface="+mn-lt"/>
              <a:ea typeface="+mn-ea"/>
              <a:cs typeface="+mn-cs"/>
            </a:rPr>
            <a:t>円となった。前年度より</a:t>
          </a:r>
          <a:r>
            <a:rPr kumimoji="1" lang="en-US" altLang="ja-JP" sz="1100">
              <a:solidFill>
                <a:schemeClr val="dk1"/>
              </a:solidFill>
              <a:effectLst/>
              <a:latin typeface="+mn-lt"/>
              <a:ea typeface="+mn-ea"/>
              <a:cs typeface="+mn-cs"/>
            </a:rPr>
            <a:t>4,399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くなったが、これは</a:t>
          </a:r>
          <a:r>
            <a:rPr kumimoji="1" lang="ja-JP" altLang="en-US" sz="1100">
              <a:solidFill>
                <a:schemeClr val="dk1"/>
              </a:solidFill>
              <a:effectLst/>
              <a:latin typeface="+mn-lt"/>
              <a:ea typeface="+mn-ea"/>
              <a:cs typeface="+mn-cs"/>
            </a:rPr>
            <a:t>（仮称）埼玉県済生会加須病院の建設に係る費用が増加したこと</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pPr fontAlgn="base"/>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42,728</a:t>
          </a:r>
          <a:r>
            <a:rPr kumimoji="1" lang="ja-JP" altLang="ja-JP" sz="1100">
              <a:solidFill>
                <a:schemeClr val="dk1"/>
              </a:solidFill>
              <a:effectLst/>
              <a:latin typeface="+mn-lt"/>
              <a:ea typeface="+mn-ea"/>
              <a:cs typeface="+mn-cs"/>
            </a:rPr>
            <a:t>円となった。前年度より</a:t>
          </a:r>
          <a:r>
            <a:rPr kumimoji="1" lang="en-US" altLang="ja-JP" sz="1100">
              <a:solidFill>
                <a:schemeClr val="dk1"/>
              </a:solidFill>
              <a:effectLst/>
              <a:latin typeface="+mn-lt"/>
              <a:ea typeface="+mn-ea"/>
              <a:cs typeface="+mn-cs"/>
            </a:rPr>
            <a:t>6,088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なったが、これは平成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年度には昭和中学校大規模改造事業及び加須きずなスタジアム改修など大規模な事業を実施したが、平成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年度の大規模な事業は小中学校の非構造部材耐震対策事業のみである</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3,170,530</a:t>
          </a:r>
          <a:r>
            <a:rPr lang="ja-JP" altLang="en-US" sz="1100" b="0" i="0" baseline="0">
              <a:solidFill>
                <a:schemeClr val="dk1"/>
              </a:solidFill>
              <a:effectLst/>
              <a:latin typeface="+mn-lt"/>
              <a:ea typeface="+mn-ea"/>
              <a:cs typeface="+mn-cs"/>
            </a:rPr>
            <a:t>千円確保し、継続的に黒字を確保している。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財政調整基金残高については、取り崩し額以上に積み立てを行ったため、標準財政規模比</a:t>
          </a:r>
          <a:r>
            <a:rPr lang="en-US" altLang="ja-JP" sz="1100" b="0" i="0" baseline="0">
              <a:solidFill>
                <a:schemeClr val="dk1"/>
              </a:solidFill>
              <a:effectLst/>
              <a:latin typeface="+mn-lt"/>
              <a:ea typeface="+mn-ea"/>
              <a:cs typeface="+mn-cs"/>
            </a:rPr>
            <a:t>10.85</a:t>
          </a:r>
          <a:r>
            <a:rPr lang="ja-JP" altLang="en-US"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普通交付税優遇措置が平成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年度から段階的に縮減しており、実質収支額の更なる減少が予想されることから、市民サービスを安定的に提供できる財政基盤を確保するため、「収支の均衡」、「債務残高の圧縮」、「将来への備え」の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つの基本方針にのっとり、健全な財政運営を図っていく。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加須都市計画事業野中土地区画整理事業特別会計の普通会計部分と公営企業会計部分を合算すると、全ての会計において赤字はなかった。</a:t>
          </a:r>
          <a:endParaRPr lang="ja-JP" altLang="ja-JP" sz="1400">
            <a:effectLst/>
          </a:endParaRPr>
        </a:p>
        <a:p>
          <a:pPr rtl="0" fontAlgn="base"/>
          <a:r>
            <a:rPr lang="ja-JP" altLang="ja-JP" sz="1100" b="0" i="0" baseline="0">
              <a:solidFill>
                <a:schemeClr val="dk1"/>
              </a:solidFill>
              <a:effectLst/>
              <a:latin typeface="+mn-lt"/>
              <a:ea typeface="+mn-ea"/>
              <a:cs typeface="+mn-cs"/>
            </a:rPr>
            <a:t>　一般会計は、実質収支額</a:t>
          </a:r>
          <a:r>
            <a:rPr lang="ja-JP" altLang="en-US" sz="1100" b="0" i="0" baseline="0">
              <a:solidFill>
                <a:schemeClr val="dk1"/>
              </a:solidFill>
              <a:effectLst/>
              <a:latin typeface="+mn-lt"/>
              <a:ea typeface="+mn-ea"/>
              <a:cs typeface="+mn-cs"/>
            </a:rPr>
            <a:t>は前年度より減少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主な要因として</a:t>
          </a:r>
          <a:r>
            <a:rPr lang="en-US" altLang="ja-JP" sz="1100" b="0" i="0" baseline="0">
              <a:solidFill>
                <a:schemeClr val="dk1"/>
              </a:solidFill>
              <a:effectLst/>
              <a:latin typeface="+mn-lt"/>
              <a:ea typeface="+mn-ea"/>
              <a:cs typeface="+mn-cs"/>
            </a:rPr>
            <a:t>1,020,484</a:t>
          </a:r>
          <a:r>
            <a:rPr lang="ja-JP" altLang="en-US" sz="1100" b="0" i="0" baseline="0">
              <a:solidFill>
                <a:schemeClr val="dk1"/>
              </a:solidFill>
              <a:effectLst/>
              <a:latin typeface="+mn-lt"/>
              <a:ea typeface="+mn-ea"/>
              <a:cs typeface="+mn-cs"/>
            </a:rPr>
            <a:t>千円令和元年度へ繰り越したことが挙げられる。</a:t>
          </a:r>
          <a:endParaRPr lang="ja-JP" altLang="ja-JP" sz="1400">
            <a:effectLst/>
          </a:endParaRPr>
        </a:p>
        <a:p>
          <a:pPr rtl="0"/>
          <a:r>
            <a:rPr lang="ja-JP" altLang="ja-JP" sz="1100" b="0" i="0" baseline="0">
              <a:solidFill>
                <a:schemeClr val="dk1"/>
              </a:solidFill>
              <a:effectLst/>
              <a:latin typeface="+mn-lt"/>
              <a:ea typeface="+mn-ea"/>
              <a:cs typeface="+mn-cs"/>
            </a:rPr>
            <a:t>　下水道事業会計は、平成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年度から実施し</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年度中に完了予定の川口地区における公共下水道管渠工事など大規模な事業が数年にわたり続くことから、より一層の経営努力の必要性がある。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20803;&#12487;&#12540;&#12479;/&#12304;&#36001;&#25919;&#29366;&#27841;&#36039;&#26009;&#38598;&#12305;_112101_&#21152;&#38920;&#24066;_2018(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59.9</v>
          </cell>
          <cell r="CF53">
            <v>60.9</v>
          </cell>
          <cell r="CN53">
            <v>62.2</v>
          </cell>
          <cell r="CV53">
            <v>63.7</v>
          </cell>
        </row>
        <row r="55">
          <cell r="AN55" t="str">
            <v>類似団体内平均値</v>
          </cell>
          <cell r="BX55">
            <v>15.8</v>
          </cell>
          <cell r="CF55">
            <v>6.5</v>
          </cell>
          <cell r="CN55">
            <v>5.8</v>
          </cell>
          <cell r="CV55">
            <v>2.7</v>
          </cell>
        </row>
        <row r="57">
          <cell r="BX57">
            <v>54.5</v>
          </cell>
          <cell r="CF57">
            <v>57.2</v>
          </cell>
          <cell r="CN57">
            <v>58.6</v>
          </cell>
          <cell r="CV57">
            <v>60.2</v>
          </cell>
        </row>
        <row r="72">
          <cell r="BP72" t="str">
            <v>H26</v>
          </cell>
          <cell r="BX72" t="str">
            <v>H27</v>
          </cell>
          <cell r="CF72" t="str">
            <v>H28</v>
          </cell>
          <cell r="CN72" t="str">
            <v>H29</v>
          </cell>
          <cell r="CV72" t="str">
            <v>H30</v>
          </cell>
        </row>
        <row r="73">
          <cell r="AN73" t="str">
            <v>当該団体値</v>
          </cell>
          <cell r="BP73">
            <v>9.1999999999999993</v>
          </cell>
        </row>
        <row r="75">
          <cell r="BP75">
            <v>6.9</v>
          </cell>
          <cell r="BX75">
            <v>6.4</v>
          </cell>
          <cell r="CF75">
            <v>6.2</v>
          </cell>
          <cell r="CN75">
            <v>6</v>
          </cell>
          <cell r="CV75">
            <v>5.5</v>
          </cell>
        </row>
        <row r="77">
          <cell r="AN77" t="str">
            <v>類似団体内平均値</v>
          </cell>
          <cell r="BP77">
            <v>33.799999999999997</v>
          </cell>
          <cell r="BX77">
            <v>15.8</v>
          </cell>
          <cell r="CF77">
            <v>6.5</v>
          </cell>
          <cell r="CN77">
            <v>5.8</v>
          </cell>
          <cell r="CV77">
            <v>2.7</v>
          </cell>
        </row>
        <row r="79">
          <cell r="BP79">
            <v>7.1</v>
          </cell>
          <cell r="BX79">
            <v>6.2</v>
          </cell>
          <cell r="CF79">
            <v>5.9</v>
          </cell>
          <cell r="CN79">
            <v>5.3</v>
          </cell>
          <cell r="CV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42821938</v>
      </c>
      <c r="BO4" s="423"/>
      <c r="BP4" s="423"/>
      <c r="BQ4" s="423"/>
      <c r="BR4" s="423"/>
      <c r="BS4" s="423"/>
      <c r="BT4" s="423"/>
      <c r="BU4" s="424"/>
      <c r="BV4" s="422">
        <v>42760661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13</v>
      </c>
      <c r="CU4" s="604"/>
      <c r="CV4" s="604"/>
      <c r="CW4" s="604"/>
      <c r="CX4" s="604"/>
      <c r="CY4" s="604"/>
      <c r="CZ4" s="604"/>
      <c r="DA4" s="605"/>
      <c r="DB4" s="603">
        <v>14.8</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38630924</v>
      </c>
      <c r="BO5" s="428"/>
      <c r="BP5" s="428"/>
      <c r="BQ5" s="428"/>
      <c r="BR5" s="428"/>
      <c r="BS5" s="428"/>
      <c r="BT5" s="428"/>
      <c r="BU5" s="429"/>
      <c r="BV5" s="427">
        <v>38842525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91.6</v>
      </c>
      <c r="CU5" s="398"/>
      <c r="CV5" s="398"/>
      <c r="CW5" s="398"/>
      <c r="CX5" s="398"/>
      <c r="CY5" s="398"/>
      <c r="CZ5" s="398"/>
      <c r="DA5" s="399"/>
      <c r="DB5" s="397">
        <v>88.9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4191014</v>
      </c>
      <c r="BO6" s="428"/>
      <c r="BP6" s="428"/>
      <c r="BQ6" s="428"/>
      <c r="BR6" s="428"/>
      <c r="BS6" s="428"/>
      <c r="BT6" s="428"/>
      <c r="BU6" s="429"/>
      <c r="BV6" s="427">
        <v>3918136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97.5</v>
      </c>
      <c r="CU6" s="578"/>
      <c r="CV6" s="578"/>
      <c r="CW6" s="578"/>
      <c r="CX6" s="578"/>
      <c r="CY6" s="578"/>
      <c r="CZ6" s="578"/>
      <c r="DA6" s="579"/>
      <c r="DB6" s="577">
        <v>95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1020484</v>
      </c>
      <c r="BO7" s="428"/>
      <c r="BP7" s="428"/>
      <c r="BQ7" s="428"/>
      <c r="BR7" s="428"/>
      <c r="BS7" s="428"/>
      <c r="BT7" s="428"/>
      <c r="BU7" s="429"/>
      <c r="BV7" s="427">
        <v>311102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24395039</v>
      </c>
      <c r="CU7" s="428"/>
      <c r="CV7" s="428"/>
      <c r="CW7" s="428"/>
      <c r="CX7" s="428"/>
      <c r="CY7" s="428"/>
      <c r="CZ7" s="428"/>
      <c r="DA7" s="429"/>
      <c r="DB7" s="427">
        <v>24342013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3170530</v>
      </c>
      <c r="BO8" s="428"/>
      <c r="BP8" s="428"/>
      <c r="BQ8" s="428"/>
      <c r="BR8" s="428"/>
      <c r="BS8" s="428"/>
      <c r="BT8" s="428"/>
      <c r="BU8" s="429"/>
      <c r="BV8" s="427">
        <v>3607034</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0.75</v>
      </c>
      <c r="CU8" s="541"/>
      <c r="CV8" s="541"/>
      <c r="CW8" s="541"/>
      <c r="CX8" s="541"/>
      <c r="CY8" s="541"/>
      <c r="CZ8" s="541"/>
      <c r="DA8" s="542"/>
      <c r="DB8" s="540">
        <v>0.75</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112229</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94</v>
      </c>
      <c r="AV9" s="485"/>
      <c r="AW9" s="485"/>
      <c r="AX9" s="485"/>
      <c r="AY9" s="407" t="s">
        <v>117</v>
      </c>
      <c r="AZ9" s="408"/>
      <c r="BA9" s="408"/>
      <c r="BB9" s="408"/>
      <c r="BC9" s="408"/>
      <c r="BD9" s="408"/>
      <c r="BE9" s="408"/>
      <c r="BF9" s="408"/>
      <c r="BG9" s="408"/>
      <c r="BH9" s="408"/>
      <c r="BI9" s="408"/>
      <c r="BJ9" s="408"/>
      <c r="BK9" s="408"/>
      <c r="BL9" s="408"/>
      <c r="BM9" s="409"/>
      <c r="BN9" s="427">
        <v>-436504</v>
      </c>
      <c r="BO9" s="428"/>
      <c r="BP9" s="428"/>
      <c r="BQ9" s="428"/>
      <c r="BR9" s="428"/>
      <c r="BS9" s="428"/>
      <c r="BT9" s="428"/>
      <c r="BU9" s="429"/>
      <c r="BV9" s="427">
        <v>1104371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12.4</v>
      </c>
      <c r="CU9" s="398"/>
      <c r="CV9" s="398"/>
      <c r="CW9" s="398"/>
      <c r="CX9" s="398"/>
      <c r="CY9" s="398"/>
      <c r="CZ9" s="398"/>
      <c r="DA9" s="399"/>
      <c r="DB9" s="397">
        <v>11.6</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115002</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94</v>
      </c>
      <c r="AV10" s="485"/>
      <c r="AW10" s="485"/>
      <c r="AX10" s="485"/>
      <c r="AY10" s="407" t="s">
        <v>121</v>
      </c>
      <c r="AZ10" s="408"/>
      <c r="BA10" s="408"/>
      <c r="BB10" s="408"/>
      <c r="BC10" s="408"/>
      <c r="BD10" s="408"/>
      <c r="BE10" s="408"/>
      <c r="BF10" s="408"/>
      <c r="BG10" s="408"/>
      <c r="BH10" s="408"/>
      <c r="BI10" s="408"/>
      <c r="BJ10" s="408"/>
      <c r="BK10" s="408"/>
      <c r="BL10" s="408"/>
      <c r="BM10" s="409"/>
      <c r="BN10" s="427">
        <v>603998</v>
      </c>
      <c r="BO10" s="428"/>
      <c r="BP10" s="428"/>
      <c r="BQ10" s="428"/>
      <c r="BR10" s="428"/>
      <c r="BS10" s="428"/>
      <c r="BT10" s="428"/>
      <c r="BU10" s="429"/>
      <c r="BV10" s="427">
        <v>1773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381004</v>
      </c>
      <c r="BO11" s="428"/>
      <c r="BP11" s="428"/>
      <c r="BQ11" s="428"/>
      <c r="BR11" s="428"/>
      <c r="BS11" s="428"/>
      <c r="BT11" s="428"/>
      <c r="BU11" s="429"/>
      <c r="BV11" s="427">
        <v>12514</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113321</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189900</v>
      </c>
      <c r="BO12" s="428"/>
      <c r="BP12" s="428"/>
      <c r="BQ12" s="428"/>
      <c r="BR12" s="428"/>
      <c r="BS12" s="428"/>
      <c r="BT12" s="428"/>
      <c r="BU12" s="429"/>
      <c r="BV12" s="427">
        <v>627310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111331</v>
      </c>
      <c r="S13" s="531"/>
      <c r="T13" s="531"/>
      <c r="U13" s="531"/>
      <c r="V13" s="532"/>
      <c r="W13" s="518" t="s">
        <v>138</v>
      </c>
      <c r="X13" s="440"/>
      <c r="Y13" s="440"/>
      <c r="Z13" s="440"/>
      <c r="AA13" s="440"/>
      <c r="AB13" s="441"/>
      <c r="AC13" s="403">
        <v>2631</v>
      </c>
      <c r="AD13" s="404"/>
      <c r="AE13" s="404"/>
      <c r="AF13" s="404"/>
      <c r="AG13" s="405"/>
      <c r="AH13" s="403">
        <v>2930</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358598</v>
      </c>
      <c r="BO13" s="428"/>
      <c r="BP13" s="428"/>
      <c r="BQ13" s="428"/>
      <c r="BR13" s="428"/>
      <c r="BS13" s="428"/>
      <c r="BT13" s="428"/>
      <c r="BU13" s="429"/>
      <c r="BV13" s="427">
        <v>491348</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5.5</v>
      </c>
      <c r="CU13" s="398"/>
      <c r="CV13" s="398"/>
      <c r="CW13" s="398"/>
      <c r="CX13" s="398"/>
      <c r="CY13" s="398"/>
      <c r="CZ13" s="398"/>
      <c r="DA13" s="399"/>
      <c r="DB13" s="397">
        <v>6</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113754</v>
      </c>
      <c r="S14" s="531"/>
      <c r="T14" s="531"/>
      <c r="U14" s="531"/>
      <c r="V14" s="532"/>
      <c r="W14" s="533"/>
      <c r="X14" s="443"/>
      <c r="Y14" s="443"/>
      <c r="Z14" s="443"/>
      <c r="AA14" s="443"/>
      <c r="AB14" s="444"/>
      <c r="AC14" s="523">
        <v>4.8</v>
      </c>
      <c r="AD14" s="524"/>
      <c r="AE14" s="524"/>
      <c r="AF14" s="524"/>
      <c r="AG14" s="525"/>
      <c r="AH14" s="523">
        <v>5.3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137</v>
      </c>
      <c r="N15" s="528"/>
      <c r="O15" s="528"/>
      <c r="P15" s="528"/>
      <c r="Q15" s="529"/>
      <c r="R15" s="530">
        <v>111934</v>
      </c>
      <c r="S15" s="531"/>
      <c r="T15" s="531"/>
      <c r="U15" s="531"/>
      <c r="V15" s="532"/>
      <c r="W15" s="518" t="s">
        <v>145</v>
      </c>
      <c r="X15" s="440"/>
      <c r="Y15" s="440"/>
      <c r="Z15" s="440"/>
      <c r="AA15" s="440"/>
      <c r="AB15" s="441"/>
      <c r="AC15" s="403">
        <v>16350</v>
      </c>
      <c r="AD15" s="404"/>
      <c r="AE15" s="404"/>
      <c r="AF15" s="404"/>
      <c r="AG15" s="405"/>
      <c r="AH15" s="403">
        <v>16419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14103744</v>
      </c>
      <c r="BO15" s="423"/>
      <c r="BP15" s="423"/>
      <c r="BQ15" s="423"/>
      <c r="BR15" s="423"/>
      <c r="BS15" s="423"/>
      <c r="BT15" s="423"/>
      <c r="BU15" s="424"/>
      <c r="BV15" s="422">
        <v>13654605</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29.8</v>
      </c>
      <c r="AD16" s="524"/>
      <c r="AE16" s="524"/>
      <c r="AF16" s="524"/>
      <c r="AG16" s="525"/>
      <c r="AH16" s="523">
        <v>29.7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18497676</v>
      </c>
      <c r="BO16" s="428"/>
      <c r="BP16" s="428"/>
      <c r="BQ16" s="428"/>
      <c r="BR16" s="428"/>
      <c r="BS16" s="428"/>
      <c r="BT16" s="428"/>
      <c r="BU16" s="429"/>
      <c r="BV16" s="427">
        <v>18253677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35818</v>
      </c>
      <c r="AD17" s="404"/>
      <c r="AE17" s="404"/>
      <c r="AF17" s="404"/>
      <c r="AG17" s="405"/>
      <c r="AH17" s="403">
        <v>35927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17963905</v>
      </c>
      <c r="BO17" s="428"/>
      <c r="BP17" s="428"/>
      <c r="BQ17" s="428"/>
      <c r="BR17" s="428"/>
      <c r="BS17" s="428"/>
      <c r="BT17" s="428"/>
      <c r="BU17" s="429"/>
      <c r="BV17" s="427">
        <v>17387590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133.30000000000001</v>
      </c>
      <c r="M18" s="492"/>
      <c r="N18" s="492"/>
      <c r="O18" s="492"/>
      <c r="P18" s="492"/>
      <c r="Q18" s="492"/>
      <c r="R18" s="493"/>
      <c r="S18" s="493"/>
      <c r="T18" s="493"/>
      <c r="U18" s="493"/>
      <c r="V18" s="494"/>
      <c r="W18" s="508"/>
      <c r="X18" s="509"/>
      <c r="Y18" s="509"/>
      <c r="Z18" s="509"/>
      <c r="AA18" s="509"/>
      <c r="AB18" s="519"/>
      <c r="AC18" s="391">
        <v>65.400000000000006</v>
      </c>
      <c r="AD18" s="392"/>
      <c r="AE18" s="392"/>
      <c r="AF18" s="392"/>
      <c r="AG18" s="495"/>
      <c r="AH18" s="391">
        <v>65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22411443</v>
      </c>
      <c r="BO18" s="428"/>
      <c r="BP18" s="428"/>
      <c r="BQ18" s="428"/>
      <c r="BR18" s="428"/>
      <c r="BS18" s="428"/>
      <c r="BT18" s="428"/>
      <c r="BU18" s="429"/>
      <c r="BV18" s="427">
        <v>22023150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842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30872628</v>
      </c>
      <c r="BO19" s="428"/>
      <c r="BP19" s="428"/>
      <c r="BQ19" s="428"/>
      <c r="BR19" s="428"/>
      <c r="BS19" s="428"/>
      <c r="BT19" s="428"/>
      <c r="BU19" s="429"/>
      <c r="BV19" s="427">
        <v>29781985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41034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32131467</v>
      </c>
      <c r="BO23" s="428"/>
      <c r="BP23" s="428"/>
      <c r="BQ23" s="428"/>
      <c r="BR23" s="428"/>
      <c r="BS23" s="428"/>
      <c r="BT23" s="428"/>
      <c r="BU23" s="429"/>
      <c r="BV23" s="427">
        <v>32836192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168</v>
      </c>
      <c r="F24" s="401"/>
      <c r="G24" s="401"/>
      <c r="H24" s="401"/>
      <c r="I24" s="401"/>
      <c r="J24" s="401"/>
      <c r="K24" s="402"/>
      <c r="L24" s="403">
        <v>1</v>
      </c>
      <c r="M24" s="404"/>
      <c r="N24" s="404"/>
      <c r="O24" s="404"/>
      <c r="P24" s="405"/>
      <c r="Q24" s="403">
        <v>9100</v>
      </c>
      <c r="R24" s="404"/>
      <c r="S24" s="404"/>
      <c r="T24" s="404"/>
      <c r="U24" s="404"/>
      <c r="V24" s="405"/>
      <c r="W24" s="469"/>
      <c r="X24" s="460"/>
      <c r="Y24" s="461"/>
      <c r="Z24" s="400" t="s">
        <v>169</v>
      </c>
      <c r="AA24" s="401"/>
      <c r="AB24" s="401"/>
      <c r="AC24" s="401"/>
      <c r="AD24" s="401"/>
      <c r="AE24" s="401"/>
      <c r="AF24" s="401"/>
      <c r="AG24" s="402"/>
      <c r="AH24" s="403">
        <v>584</v>
      </c>
      <c r="AI24" s="404"/>
      <c r="AJ24" s="404"/>
      <c r="AK24" s="404"/>
      <c r="AL24" s="405"/>
      <c r="AM24" s="403">
        <v>1891576</v>
      </c>
      <c r="AN24" s="404"/>
      <c r="AO24" s="404"/>
      <c r="AP24" s="404"/>
      <c r="AQ24" s="404"/>
      <c r="AR24" s="405"/>
      <c r="AS24" s="403">
        <v>3239</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26879177</v>
      </c>
      <c r="BO24" s="428"/>
      <c r="BP24" s="428"/>
      <c r="BQ24" s="428"/>
      <c r="BR24" s="428"/>
      <c r="BS24" s="428"/>
      <c r="BT24" s="428"/>
      <c r="BU24" s="429"/>
      <c r="BV24" s="427">
        <v>28049062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171</v>
      </c>
      <c r="F25" s="401"/>
      <c r="G25" s="401"/>
      <c r="H25" s="401"/>
      <c r="I25" s="401"/>
      <c r="J25" s="401"/>
      <c r="K25" s="402"/>
      <c r="L25" s="403">
        <v>1</v>
      </c>
      <c r="M25" s="404"/>
      <c r="N25" s="404"/>
      <c r="O25" s="404"/>
      <c r="P25" s="405"/>
      <c r="Q25" s="403">
        <v>7820</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128</v>
      </c>
      <c r="AN25" s="404"/>
      <c r="AO25" s="404"/>
      <c r="AP25" s="404"/>
      <c r="AQ25" s="404"/>
      <c r="AR25" s="405"/>
      <c r="AS25" s="403" t="s">
        <v>173</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8134689</v>
      </c>
      <c r="BO25" s="423"/>
      <c r="BP25" s="423"/>
      <c r="BQ25" s="423"/>
      <c r="BR25" s="423"/>
      <c r="BS25" s="423"/>
      <c r="BT25" s="423"/>
      <c r="BU25" s="424"/>
      <c r="BV25" s="422">
        <v>2918471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7190</v>
      </c>
      <c r="R26" s="404"/>
      <c r="S26" s="404"/>
      <c r="T26" s="404"/>
      <c r="U26" s="404"/>
      <c r="V26" s="405"/>
      <c r="W26" s="469"/>
      <c r="X26" s="460"/>
      <c r="Y26" s="461"/>
      <c r="Z26" s="400" t="s">
        <v>176</v>
      </c>
      <c r="AA26" s="482"/>
      <c r="AB26" s="482"/>
      <c r="AC26" s="482"/>
      <c r="AD26" s="482"/>
      <c r="AE26" s="482"/>
      <c r="AF26" s="482"/>
      <c r="AG26" s="483"/>
      <c r="AH26" s="403">
        <v>17</v>
      </c>
      <c r="AI26" s="404"/>
      <c r="AJ26" s="404"/>
      <c r="AK26" s="404"/>
      <c r="AL26" s="405"/>
      <c r="AM26" s="403">
        <v>52037</v>
      </c>
      <c r="AN26" s="404"/>
      <c r="AO26" s="404"/>
      <c r="AP26" s="404"/>
      <c r="AQ26" s="404"/>
      <c r="AR26" s="405"/>
      <c r="AS26" s="403">
        <v>3061</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v>51000</v>
      </c>
      <c r="BO26" s="428"/>
      <c r="BP26" s="428"/>
      <c r="BQ26" s="428"/>
      <c r="BR26" s="428"/>
      <c r="BS26" s="428"/>
      <c r="BT26" s="428"/>
      <c r="BU26" s="429"/>
      <c r="BV26" s="427">
        <v>50000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4520</v>
      </c>
      <c r="R27" s="404"/>
      <c r="S27" s="404"/>
      <c r="T27" s="404"/>
      <c r="U27" s="404"/>
      <c r="V27" s="405"/>
      <c r="W27" s="469"/>
      <c r="X27" s="460"/>
      <c r="Y27" s="461"/>
      <c r="Z27" s="400" t="s">
        <v>179</v>
      </c>
      <c r="AA27" s="401"/>
      <c r="AB27" s="401"/>
      <c r="AC27" s="401"/>
      <c r="AD27" s="401"/>
      <c r="AE27" s="401"/>
      <c r="AF27" s="401"/>
      <c r="AG27" s="402"/>
      <c r="AH27" s="403">
        <v>60</v>
      </c>
      <c r="AI27" s="404"/>
      <c r="AJ27" s="404"/>
      <c r="AK27" s="404"/>
      <c r="AL27" s="405"/>
      <c r="AM27" s="403">
        <v>172192</v>
      </c>
      <c r="AN27" s="404"/>
      <c r="AO27" s="404"/>
      <c r="AP27" s="404"/>
      <c r="AQ27" s="404"/>
      <c r="AR27" s="405"/>
      <c r="AS27" s="403">
        <v>2870</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485672</v>
      </c>
      <c r="BO27" s="431"/>
      <c r="BP27" s="431"/>
      <c r="BQ27" s="431"/>
      <c r="BR27" s="431"/>
      <c r="BS27" s="431"/>
      <c r="BT27" s="431"/>
      <c r="BU27" s="432"/>
      <c r="BV27" s="430">
        <v>939002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181</v>
      </c>
      <c r="F28" s="401"/>
      <c r="G28" s="401"/>
      <c r="H28" s="401"/>
      <c r="I28" s="401"/>
      <c r="J28" s="401"/>
      <c r="K28" s="402"/>
      <c r="L28" s="403">
        <v>1</v>
      </c>
      <c r="M28" s="404"/>
      <c r="N28" s="404"/>
      <c r="O28" s="404"/>
      <c r="P28" s="405"/>
      <c r="Q28" s="403">
        <v>4040</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173</v>
      </c>
      <c r="AN28" s="404"/>
      <c r="AO28" s="404"/>
      <c r="AP28" s="404"/>
      <c r="AQ28" s="404"/>
      <c r="AR28" s="405"/>
      <c r="AS28" s="403" t="s">
        <v>173</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2645642</v>
      </c>
      <c r="BO28" s="423"/>
      <c r="BP28" s="423"/>
      <c r="BQ28" s="423"/>
      <c r="BR28" s="423"/>
      <c r="BS28" s="423"/>
      <c r="BT28" s="423"/>
      <c r="BU28" s="424"/>
      <c r="BV28" s="422">
        <v>2231544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26</v>
      </c>
      <c r="M29" s="404"/>
      <c r="N29" s="404"/>
      <c r="O29" s="404"/>
      <c r="P29" s="405"/>
      <c r="Q29" s="403">
        <v>3780</v>
      </c>
      <c r="R29" s="404"/>
      <c r="S29" s="404"/>
      <c r="T29" s="404"/>
      <c r="U29" s="404"/>
      <c r="V29" s="405"/>
      <c r="W29" s="470"/>
      <c r="X29" s="471"/>
      <c r="Y29" s="472"/>
      <c r="Z29" s="400" t="s">
        <v>185</v>
      </c>
      <c r="AA29" s="401"/>
      <c r="AB29" s="401"/>
      <c r="AC29" s="401"/>
      <c r="AD29" s="401"/>
      <c r="AE29" s="401"/>
      <c r="AF29" s="401"/>
      <c r="AG29" s="402"/>
      <c r="AH29" s="403">
        <v>644</v>
      </c>
      <c r="AI29" s="404"/>
      <c r="AJ29" s="404"/>
      <c r="AK29" s="404"/>
      <c r="AL29" s="405"/>
      <c r="AM29" s="403">
        <v>2063768</v>
      </c>
      <c r="AN29" s="404"/>
      <c r="AO29" s="404"/>
      <c r="AP29" s="404"/>
      <c r="AQ29" s="404"/>
      <c r="AR29" s="405"/>
      <c r="AS29" s="403">
        <v>3205</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501465</v>
      </c>
      <c r="BO29" s="428"/>
      <c r="BP29" s="428"/>
      <c r="BQ29" s="428"/>
      <c r="BR29" s="428"/>
      <c r="BS29" s="428"/>
      <c r="BT29" s="428"/>
      <c r="BU29" s="429"/>
      <c r="BV29" s="427">
        <v>881933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6948855</v>
      </c>
      <c r="BO30" s="431"/>
      <c r="BP30" s="431"/>
      <c r="BQ30" s="431"/>
      <c r="BR30" s="431"/>
      <c r="BS30" s="431"/>
      <c r="BT30" s="431"/>
      <c r="BU30" s="432"/>
      <c r="BV30" s="430">
        <v>6697900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200</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加須市・羽生市水防事務組合</v>
      </c>
      <c r="BZ34" s="385"/>
      <c r="CA34" s="385"/>
      <c r="CB34" s="385"/>
      <c r="CC34" s="385"/>
      <c r="CD34" s="385"/>
      <c r="CE34" s="385"/>
      <c r="CF34" s="385"/>
      <c r="CG34" s="385"/>
      <c r="CH34" s="385"/>
      <c r="CI34" s="385"/>
      <c r="CJ34" s="385"/>
      <c r="CK34" s="385"/>
      <c r="CL34" s="385"/>
      <c r="CM34" s="385"/>
      <c r="CN34" s="213"/>
      <c r="CO34" s="386">
        <f>IF(CQ34="","",MAX(C34:D43,U34:V43,AM34:AN43,BE34:BF43,BW34:BX43)+1)</f>
        <v>23</v>
      </c>
      <c r="CP34" s="386"/>
      <c r="CQ34" s="385" t="str">
        <f>IF('各会計、関係団体の財政状況及び健全化判断比率'!BS7="","",'各会計、関係団体の財政状況及び健全化判断比率'!BS7)</f>
        <v>米米倶楽部</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国民健康保険直営診療所特別会計</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IF('各会計、関係団体の財政状況及び健全化判断比率'!B35="","",'各会計、関係団体の財政状況及び健全化判断比率'!B35)</f>
        <v>加須都市計画事業野中土地区画整理事業特別会計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広域利根斎場組合</v>
      </c>
      <c r="BZ35" s="385"/>
      <c r="CA35" s="385"/>
      <c r="CB35" s="385"/>
      <c r="CC35" s="385"/>
      <c r="CD35" s="385"/>
      <c r="CE35" s="385"/>
      <c r="CF35" s="385"/>
      <c r="CG35" s="385"/>
      <c r="CH35" s="385"/>
      <c r="CI35" s="385"/>
      <c r="CJ35" s="385"/>
      <c r="CK35" s="385"/>
      <c r="CL35" s="385"/>
      <c r="CM35" s="385"/>
      <c r="CN35" s="213"/>
      <c r="CO35" s="386">
        <f t="shared" ref="CO35:CO43" si="3">IF(CQ35="","",CO34+1)</f>
        <v>24</v>
      </c>
      <c r="CP35" s="386"/>
      <c r="CQ35" s="385" t="str">
        <f>IF('各会計、関係団体の財政状況及び健全化判断比率'!BS8="","",'各会計、関係団体の財政状況及び健全化判断比率'!BS8)</f>
        <v>かぞ農業公社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加須都市計画事業野中土地区画整理事業特別会計（普通会計）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埼玉東部消防組合</v>
      </c>
      <c r="BZ36" s="385"/>
      <c r="CA36" s="385"/>
      <c r="CB36" s="385"/>
      <c r="CC36" s="385"/>
      <c r="CD36" s="385"/>
      <c r="CE36" s="385"/>
      <c r="CF36" s="385"/>
      <c r="CG36" s="385"/>
      <c r="CH36" s="385"/>
      <c r="CI36" s="385"/>
      <c r="CJ36" s="385"/>
      <c r="CK36" s="385"/>
      <c r="CL36" s="385"/>
      <c r="CM36" s="385"/>
      <c r="CN36" s="213"/>
      <c r="CO36" s="386">
        <f t="shared" si="3"/>
        <v>25</v>
      </c>
      <c r="CP36" s="386"/>
      <c r="CQ36" s="385" t="str">
        <f>IF('各会計、関係団体の財政状況及び健全化判断比率'!BS9="","",'各会計、関係団体の財政状況及び健全化判断比率'!BS9)</f>
        <v>渡良瀬遊水地アクリメーション振興財団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加須都市計画事業栗橋駅西（大利根地区）土地区画整理事業特別会計</v>
      </c>
      <c r="F37" s="385"/>
      <c r="G37" s="385"/>
      <c r="H37" s="385"/>
      <c r="I37" s="385"/>
      <c r="J37" s="385"/>
      <c r="K37" s="385"/>
      <c r="L37" s="385"/>
      <c r="M37" s="385"/>
      <c r="N37" s="385"/>
      <c r="O37" s="385"/>
      <c r="P37" s="385"/>
      <c r="Q37" s="385"/>
      <c r="R37" s="385"/>
      <c r="S37" s="385"/>
      <c r="T37" s="213"/>
      <c r="U37" s="386">
        <f t="shared" si="4"/>
        <v>9</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埼玉県後期高齢者医療広域連合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f t="shared" ref="C38:C43" si="5">IF(E38="","",C37+1)</f>
        <v>5</v>
      </c>
      <c r="D38" s="386"/>
      <c r="E38" s="385" t="str">
        <f>IF('各会計、関係団体の財政状況及び健全化判断比率'!B11="","",'各会計、関係団体の財政状況及び健全化判断比率'!B11)</f>
        <v>河野博士育英事業特別会計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埼玉県後期高齢者医療広域連合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埼玉県市町村総合事務組合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埼玉県市町村総合事務組合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21</v>
      </c>
      <c r="BX41" s="386"/>
      <c r="BY41" s="385" t="str">
        <f>IF('各会計、関係団体の財政状況及び健全化判断比率'!B75="","",'各会計、関係団体の財政状況及び健全化判断比率'!B75)</f>
        <v>彩の国さいたま人づくり広域連合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22</v>
      </c>
      <c r="BX42" s="386"/>
      <c r="BY42" s="385" t="str">
        <f>IF('各会計、関係団体の財政状況及び健全化判断比率'!B76="","",'各会計、関係団体の財政状況及び健全化判断比率'!B76)</f>
        <v>埼玉県都市競艇組合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CyhLFoYizkuJvte8GQjkqTemsxbrfGgwWWJSG+CipJjnbeMdoQT09TxytVv8EA/Gp/xzqMWkAvxHHM/5UZUxTA==" saltValue="NwegPsMylK6fhhbgthnZ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6" t="s">
        <v>567</v>
      </c>
      <c r="D34" s="1206"/>
      <c r="E34" s="1207"/>
      <c r="F34" s="32">
        <v>0.16</v>
      </c>
      <c r="G34" s="33" t="s">
        <v>568</v>
      </c>
      <c r="H34" s="33">
        <v>0</v>
      </c>
      <c r="I34" s="33" t="s">
        <v>569</v>
      </c>
      <c r="J34" s="34" t="s">
        <v>570</v>
      </c>
      <c r="K34" s="22"/>
      <c r="L34" s="22"/>
      <c r="M34" s="22"/>
      <c r="N34" s="22"/>
      <c r="O34" s="22"/>
      <c r="P34" s="22"/>
    </row>
    <row r="35" spans="1:16" ht="39" customHeight="1">
      <c r="A35" s="22"/>
      <c r="B35" s="35"/>
      <c r="C35" s="1200" t="s">
        <v>571</v>
      </c>
      <c r="D35" s="1201"/>
      <c r="E35" s="1202"/>
      <c r="F35" s="36">
        <v>10.39</v>
      </c>
      <c r="G35" s="37">
        <v>13.16</v>
      </c>
      <c r="H35" s="37">
        <v>10.15</v>
      </c>
      <c r="I35" s="37">
        <v>14.81</v>
      </c>
      <c r="J35" s="38">
        <v>13.03</v>
      </c>
      <c r="K35" s="22"/>
      <c r="L35" s="22"/>
      <c r="M35" s="22"/>
      <c r="N35" s="22"/>
      <c r="O35" s="22"/>
      <c r="P35" s="22"/>
    </row>
    <row r="36" spans="1:16" ht="39" customHeight="1">
      <c r="A36" s="22"/>
      <c r="B36" s="35"/>
      <c r="C36" s="1200" t="s">
        <v>572</v>
      </c>
      <c r="D36" s="1201"/>
      <c r="E36" s="1202"/>
      <c r="F36" s="36">
        <v>8.07</v>
      </c>
      <c r="G36" s="37">
        <v>8.6</v>
      </c>
      <c r="H36" s="37">
        <v>8.7899999999999991</v>
      </c>
      <c r="I36" s="37">
        <v>9.86</v>
      </c>
      <c r="J36" s="38">
        <v>10.4</v>
      </c>
      <c r="K36" s="22"/>
      <c r="L36" s="22"/>
      <c r="M36" s="22"/>
      <c r="N36" s="22"/>
      <c r="O36" s="22"/>
      <c r="P36" s="22"/>
    </row>
    <row r="37" spans="1:16" ht="39" customHeight="1">
      <c r="A37" s="22"/>
      <c r="B37" s="35"/>
      <c r="C37" s="1200" t="s">
        <v>573</v>
      </c>
      <c r="D37" s="1201"/>
      <c r="E37" s="1202"/>
      <c r="F37" s="36">
        <v>3.25</v>
      </c>
      <c r="G37" s="37">
        <v>3.59</v>
      </c>
      <c r="H37" s="37">
        <v>3.85</v>
      </c>
      <c r="I37" s="37">
        <v>3.97</v>
      </c>
      <c r="J37" s="38">
        <v>3.37</v>
      </c>
      <c r="K37" s="22"/>
      <c r="L37" s="22"/>
      <c r="M37" s="22"/>
      <c r="N37" s="22"/>
      <c r="O37" s="22"/>
      <c r="P37" s="22"/>
    </row>
    <row r="38" spans="1:16" ht="39" customHeight="1">
      <c r="A38" s="22"/>
      <c r="B38" s="35"/>
      <c r="C38" s="1200" t="s">
        <v>574</v>
      </c>
      <c r="D38" s="1201"/>
      <c r="E38" s="1202"/>
      <c r="F38" s="36" t="s">
        <v>520</v>
      </c>
      <c r="G38" s="37">
        <v>2.46</v>
      </c>
      <c r="H38" s="37">
        <v>1.06</v>
      </c>
      <c r="I38" s="37">
        <v>2.39</v>
      </c>
      <c r="J38" s="38">
        <v>1.53</v>
      </c>
      <c r="K38" s="22"/>
      <c r="L38" s="22"/>
      <c r="M38" s="22"/>
      <c r="N38" s="22"/>
      <c r="O38" s="22"/>
      <c r="P38" s="22"/>
    </row>
    <row r="39" spans="1:16" ht="39" customHeight="1">
      <c r="A39" s="22"/>
      <c r="B39" s="35"/>
      <c r="C39" s="1200" t="s">
        <v>575</v>
      </c>
      <c r="D39" s="1201"/>
      <c r="E39" s="1202"/>
      <c r="F39" s="36">
        <v>0.74</v>
      </c>
      <c r="G39" s="37">
        <v>1.05</v>
      </c>
      <c r="H39" s="37">
        <v>1.22</v>
      </c>
      <c r="I39" s="37">
        <v>1.29</v>
      </c>
      <c r="J39" s="38">
        <v>1.42</v>
      </c>
      <c r="K39" s="22"/>
      <c r="L39" s="22"/>
      <c r="M39" s="22"/>
      <c r="N39" s="22"/>
      <c r="O39" s="22"/>
      <c r="P39" s="22"/>
    </row>
    <row r="40" spans="1:16" ht="39" customHeight="1">
      <c r="A40" s="22"/>
      <c r="B40" s="35"/>
      <c r="C40" s="1200" t="s">
        <v>576</v>
      </c>
      <c r="D40" s="1201"/>
      <c r="E40" s="1202"/>
      <c r="F40" s="36">
        <v>2.88</v>
      </c>
      <c r="G40" s="37">
        <v>0.54</v>
      </c>
      <c r="H40" s="37">
        <v>0.16</v>
      </c>
      <c r="I40" s="37">
        <v>0.11</v>
      </c>
      <c r="J40" s="38">
        <v>0.35</v>
      </c>
      <c r="K40" s="22"/>
      <c r="L40" s="22"/>
      <c r="M40" s="22"/>
      <c r="N40" s="22"/>
      <c r="O40" s="22"/>
      <c r="P40" s="22"/>
    </row>
    <row r="41" spans="1:16" ht="39" customHeight="1">
      <c r="A41" s="22"/>
      <c r="B41" s="35"/>
      <c r="C41" s="1200" t="s">
        <v>577</v>
      </c>
      <c r="D41" s="1201"/>
      <c r="E41" s="1202"/>
      <c r="F41" s="36">
        <v>0.25</v>
      </c>
      <c r="G41" s="37">
        <v>0.15</v>
      </c>
      <c r="H41" s="37">
        <v>0.05</v>
      </c>
      <c r="I41" s="37">
        <v>0.27</v>
      </c>
      <c r="J41" s="38">
        <v>0.17</v>
      </c>
      <c r="K41" s="22"/>
      <c r="L41" s="22"/>
      <c r="M41" s="22"/>
      <c r="N41" s="22"/>
      <c r="O41" s="22"/>
      <c r="P41" s="22"/>
    </row>
    <row r="42" spans="1:16" ht="39" customHeight="1">
      <c r="A42" s="22"/>
      <c r="B42" s="39"/>
      <c r="C42" s="1200" t="s">
        <v>578</v>
      </c>
      <c r="D42" s="1201"/>
      <c r="E42" s="1202"/>
      <c r="F42" s="36" t="s">
        <v>520</v>
      </c>
      <c r="G42" s="37" t="s">
        <v>520</v>
      </c>
      <c r="H42" s="37" t="s">
        <v>520</v>
      </c>
      <c r="I42" s="37" t="s">
        <v>520</v>
      </c>
      <c r="J42" s="38" t="s">
        <v>520</v>
      </c>
      <c r="K42" s="22"/>
      <c r="L42" s="22"/>
      <c r="M42" s="22"/>
      <c r="N42" s="22"/>
      <c r="O42" s="22"/>
      <c r="P42" s="22"/>
    </row>
    <row r="43" spans="1:16" ht="39" customHeight="1" thickBot="1">
      <c r="A43" s="22"/>
      <c r="B43" s="40"/>
      <c r="C43" s="1203" t="s">
        <v>579</v>
      </c>
      <c r="D43" s="1204"/>
      <c r="E43" s="1205"/>
      <c r="F43" s="41">
        <v>0.34</v>
      </c>
      <c r="G43" s="42">
        <v>0.23</v>
      </c>
      <c r="H43" s="42">
        <v>0.2</v>
      </c>
      <c r="I43" s="42">
        <v>0.16</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fMgVSRzsYokkmEoJ/bkBKp0BT83Lq79+t+NsWOM1m+adj9UEJainBk+4cTDdXOxXSsHET53bMV8Vxtr2h/WGw==" saltValue="sq4y7w+NWisnijVBPhN8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26" t="s">
        <v>11</v>
      </c>
      <c r="C45" s="1227"/>
      <c r="D45" s="58"/>
      <c r="E45" s="1232" t="s">
        <v>12</v>
      </c>
      <c r="F45" s="1232"/>
      <c r="G45" s="1232"/>
      <c r="H45" s="1232"/>
      <c r="I45" s="1232"/>
      <c r="J45" s="1233"/>
      <c r="K45" s="59">
        <v>3744</v>
      </c>
      <c r="L45" s="60">
        <v>3606</v>
      </c>
      <c r="M45" s="60">
        <v>3554</v>
      </c>
      <c r="N45" s="60">
        <v>3442</v>
      </c>
      <c r="O45" s="61">
        <v>3440</v>
      </c>
      <c r="P45" s="48"/>
      <c r="Q45" s="48"/>
      <c r="R45" s="48"/>
      <c r="S45" s="48"/>
      <c r="T45" s="48"/>
      <c r="U45" s="48"/>
    </row>
    <row r="46" spans="1:21" ht="30.75" customHeight="1">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c r="A48" s="48"/>
      <c r="B48" s="1228"/>
      <c r="C48" s="1229"/>
      <c r="D48" s="62"/>
      <c r="E48" s="1210" t="s">
        <v>15</v>
      </c>
      <c r="F48" s="1210"/>
      <c r="G48" s="1210"/>
      <c r="H48" s="1210"/>
      <c r="I48" s="1210"/>
      <c r="J48" s="1211"/>
      <c r="K48" s="63">
        <v>1116</v>
      </c>
      <c r="L48" s="64">
        <v>1235</v>
      </c>
      <c r="M48" s="64">
        <v>1104</v>
      </c>
      <c r="N48" s="64">
        <v>1128</v>
      </c>
      <c r="O48" s="65">
        <v>997</v>
      </c>
      <c r="P48" s="48"/>
      <c r="Q48" s="48"/>
      <c r="R48" s="48"/>
      <c r="S48" s="48"/>
      <c r="T48" s="48"/>
      <c r="U48" s="48"/>
    </row>
    <row r="49" spans="1:21" ht="30.75" customHeight="1">
      <c r="A49" s="48"/>
      <c r="B49" s="1228"/>
      <c r="C49" s="1229"/>
      <c r="D49" s="62"/>
      <c r="E49" s="1210" t="s">
        <v>16</v>
      </c>
      <c r="F49" s="1210"/>
      <c r="G49" s="1210"/>
      <c r="H49" s="1210"/>
      <c r="I49" s="1210"/>
      <c r="J49" s="1211"/>
      <c r="K49" s="63">
        <v>25</v>
      </c>
      <c r="L49" s="64">
        <v>29</v>
      </c>
      <c r="M49" s="64">
        <v>53</v>
      </c>
      <c r="N49" s="64">
        <v>52</v>
      </c>
      <c r="O49" s="65">
        <v>49</v>
      </c>
      <c r="P49" s="48"/>
      <c r="Q49" s="48"/>
      <c r="R49" s="48"/>
      <c r="S49" s="48"/>
      <c r="T49" s="48"/>
      <c r="U49" s="48"/>
    </row>
    <row r="50" spans="1:21" ht="30.75" customHeight="1">
      <c r="A50" s="48"/>
      <c r="B50" s="1228"/>
      <c r="C50" s="1229"/>
      <c r="D50" s="62"/>
      <c r="E50" s="1210" t="s">
        <v>17</v>
      </c>
      <c r="F50" s="1210"/>
      <c r="G50" s="1210"/>
      <c r="H50" s="1210"/>
      <c r="I50" s="1210"/>
      <c r="J50" s="1211"/>
      <c r="K50" s="63">
        <v>75</v>
      </c>
      <c r="L50" s="64">
        <v>64</v>
      </c>
      <c r="M50" s="64">
        <v>58</v>
      </c>
      <c r="N50" s="64">
        <v>53</v>
      </c>
      <c r="O50" s="65">
        <v>49</v>
      </c>
      <c r="P50" s="48"/>
      <c r="Q50" s="48"/>
      <c r="R50" s="48"/>
      <c r="S50" s="48"/>
      <c r="T50" s="48"/>
      <c r="U50" s="48"/>
    </row>
    <row r="51" spans="1:21" ht="30.75" customHeight="1">
      <c r="A51" s="48"/>
      <c r="B51" s="1230"/>
      <c r="C51" s="1231"/>
      <c r="D51" s="66"/>
      <c r="E51" s="1210" t="s">
        <v>18</v>
      </c>
      <c r="F51" s="1210"/>
      <c r="G51" s="1210"/>
      <c r="H51" s="1210"/>
      <c r="I51" s="1210"/>
      <c r="J51" s="1211"/>
      <c r="K51" s="63" t="s">
        <v>520</v>
      </c>
      <c r="L51" s="64" t="s">
        <v>520</v>
      </c>
      <c r="M51" s="64" t="s">
        <v>520</v>
      </c>
      <c r="N51" s="64" t="s">
        <v>520</v>
      </c>
      <c r="O51" s="65" t="s">
        <v>520</v>
      </c>
      <c r="P51" s="48"/>
      <c r="Q51" s="48"/>
      <c r="R51" s="48"/>
      <c r="S51" s="48"/>
      <c r="T51" s="48"/>
      <c r="U51" s="48"/>
    </row>
    <row r="52" spans="1:21" ht="30.75" customHeight="1">
      <c r="A52" s="48"/>
      <c r="B52" s="1208" t="s">
        <v>19</v>
      </c>
      <c r="C52" s="1209"/>
      <c r="D52" s="66"/>
      <c r="E52" s="1210" t="s">
        <v>20</v>
      </c>
      <c r="F52" s="1210"/>
      <c r="G52" s="1210"/>
      <c r="H52" s="1210"/>
      <c r="I52" s="1210"/>
      <c r="J52" s="1211"/>
      <c r="K52" s="63">
        <v>3641</v>
      </c>
      <c r="L52" s="64">
        <v>3512</v>
      </c>
      <c r="M52" s="64">
        <v>3488</v>
      </c>
      <c r="N52" s="64">
        <v>3500</v>
      </c>
      <c r="O52" s="65">
        <v>3457</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1319</v>
      </c>
      <c r="L53" s="69">
        <v>1422</v>
      </c>
      <c r="M53" s="69">
        <v>1281</v>
      </c>
      <c r="N53" s="69">
        <v>1175</v>
      </c>
      <c r="O53" s="70">
        <v>1078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16" t="s">
        <v>25</v>
      </c>
      <c r="C57" s="1217"/>
      <c r="D57" s="1220" t="s">
        <v>26</v>
      </c>
      <c r="E57" s="1221"/>
      <c r="F57" s="1221"/>
      <c r="G57" s="1221"/>
      <c r="H57" s="1221"/>
      <c r="I57" s="1221"/>
      <c r="J57" s="1222"/>
      <c r="K57" s="82" t="s">
        <v>609</v>
      </c>
      <c r="L57" s="83" t="s">
        <v>608</v>
      </c>
      <c r="M57" s="83" t="s">
        <v>608</v>
      </c>
      <c r="N57" s="83" t="s">
        <v>608</v>
      </c>
      <c r="O57" s="84" t="s">
        <v>608</v>
      </c>
    </row>
    <row r="58" spans="1:21" ht="31.5" customHeight="1" thickBot="1">
      <c r="B58" s="1218"/>
      <c r="C58" s="1219"/>
      <c r="D58" s="1223" t="s">
        <v>27</v>
      </c>
      <c r="E58" s="1224"/>
      <c r="F58" s="1224"/>
      <c r="G58" s="1224"/>
      <c r="H58" s="1224"/>
      <c r="I58" s="1224"/>
      <c r="J58" s="1225"/>
      <c r="K58" s="85" t="s">
        <v>608</v>
      </c>
      <c r="L58" s="86" t="s">
        <v>610</v>
      </c>
      <c r="M58" s="86" t="s">
        <v>608</v>
      </c>
      <c r="N58" s="86" t="s">
        <v>608</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R5Z8L9GoQF1AReNV0bgw1XqUky//4xS/Us8DO5/4Ng+8TbRhHb0QIV6OKbsbxlN3PKEtOp4MElvtnoi+xRwQ==" saltValue="MMV5UDqG0AJ8eBGScv36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46" t="s">
        <v>30</v>
      </c>
      <c r="C41" s="1247"/>
      <c r="D41" s="101"/>
      <c r="E41" s="1248" t="s">
        <v>31</v>
      </c>
      <c r="F41" s="1248"/>
      <c r="G41" s="1248"/>
      <c r="H41" s="1249"/>
      <c r="I41" s="102">
        <v>33662</v>
      </c>
      <c r="J41" s="103">
        <v>32141</v>
      </c>
      <c r="K41" s="103">
        <v>31991</v>
      </c>
      <c r="L41" s="103">
        <v>32836</v>
      </c>
      <c r="M41" s="104">
        <v>32131</v>
      </c>
    </row>
    <row r="42" spans="2:13" ht="27.75" customHeight="1">
      <c r="B42" s="1236"/>
      <c r="C42" s="1237"/>
      <c r="D42" s="105"/>
      <c r="E42" s="1240" t="s">
        <v>32</v>
      </c>
      <c r="F42" s="1240"/>
      <c r="G42" s="1240"/>
      <c r="H42" s="1241"/>
      <c r="I42" s="106">
        <v>303</v>
      </c>
      <c r="J42" s="107">
        <v>224</v>
      </c>
      <c r="K42" s="107">
        <v>162</v>
      </c>
      <c r="L42" s="107">
        <v>112</v>
      </c>
      <c r="M42" s="108">
        <v>64</v>
      </c>
    </row>
    <row r="43" spans="2:13" ht="27.75" customHeight="1">
      <c r="B43" s="1236"/>
      <c r="C43" s="1237"/>
      <c r="D43" s="105"/>
      <c r="E43" s="1240" t="s">
        <v>33</v>
      </c>
      <c r="F43" s="1240"/>
      <c r="G43" s="1240"/>
      <c r="H43" s="1241"/>
      <c r="I43" s="106">
        <v>12907</v>
      </c>
      <c r="J43" s="107">
        <v>8874</v>
      </c>
      <c r="K43" s="107">
        <v>9020</v>
      </c>
      <c r="L43" s="107">
        <v>9180</v>
      </c>
      <c r="M43" s="108">
        <v>8013</v>
      </c>
    </row>
    <row r="44" spans="2:13" ht="27.75" customHeight="1">
      <c r="B44" s="1236"/>
      <c r="C44" s="1237"/>
      <c r="D44" s="105"/>
      <c r="E44" s="1240" t="s">
        <v>34</v>
      </c>
      <c r="F44" s="1240"/>
      <c r="G44" s="1240"/>
      <c r="H44" s="1241"/>
      <c r="I44" s="106">
        <v>323</v>
      </c>
      <c r="J44" s="107">
        <v>353</v>
      </c>
      <c r="K44" s="107">
        <v>426</v>
      </c>
      <c r="L44" s="107">
        <v>372</v>
      </c>
      <c r="M44" s="108">
        <v>311</v>
      </c>
    </row>
    <row r="45" spans="2:13" ht="27.75" customHeight="1">
      <c r="B45" s="1236"/>
      <c r="C45" s="1237"/>
      <c r="D45" s="105"/>
      <c r="E45" s="1240" t="s">
        <v>35</v>
      </c>
      <c r="F45" s="1240"/>
      <c r="G45" s="1240"/>
      <c r="H45" s="1241"/>
      <c r="I45" s="106">
        <v>7483</v>
      </c>
      <c r="J45" s="107">
        <v>7343</v>
      </c>
      <c r="K45" s="107">
        <v>7098</v>
      </c>
      <c r="L45" s="107">
        <v>6863</v>
      </c>
      <c r="M45" s="108">
        <v>6633</v>
      </c>
    </row>
    <row r="46" spans="2:13" ht="27.75" customHeight="1">
      <c r="B46" s="1236"/>
      <c r="C46" s="1237"/>
      <c r="D46" s="109"/>
      <c r="E46" s="1240" t="s">
        <v>36</v>
      </c>
      <c r="F46" s="1240"/>
      <c r="G46" s="1240"/>
      <c r="H46" s="1241"/>
      <c r="I46" s="106">
        <v>9</v>
      </c>
      <c r="J46" s="107">
        <v>7</v>
      </c>
      <c r="K46" s="107">
        <v>7</v>
      </c>
      <c r="L46" s="107">
        <v>7</v>
      </c>
      <c r="M46" s="108">
        <v>7</v>
      </c>
    </row>
    <row r="47" spans="2:13" ht="27.75" customHeight="1">
      <c r="B47" s="1236"/>
      <c r="C47" s="1237"/>
      <c r="D47" s="110"/>
      <c r="E47" s="1250" t="s">
        <v>37</v>
      </c>
      <c r="F47" s="1251"/>
      <c r="G47" s="1251"/>
      <c r="H47" s="1252"/>
      <c r="I47" s="106" t="s">
        <v>520</v>
      </c>
      <c r="J47" s="107" t="s">
        <v>520</v>
      </c>
      <c r="K47" s="107" t="s">
        <v>520</v>
      </c>
      <c r="L47" s="107" t="s">
        <v>520</v>
      </c>
      <c r="M47" s="108" t="s">
        <v>520</v>
      </c>
    </row>
    <row r="48" spans="2:13" ht="27.75" customHeight="1">
      <c r="B48" s="1236"/>
      <c r="C48" s="1237"/>
      <c r="D48" s="105"/>
      <c r="E48" s="1240" t="s">
        <v>38</v>
      </c>
      <c r="F48" s="1240"/>
      <c r="G48" s="1240"/>
      <c r="H48" s="1241"/>
      <c r="I48" s="106" t="s">
        <v>520</v>
      </c>
      <c r="J48" s="107" t="s">
        <v>520</v>
      </c>
      <c r="K48" s="107" t="s">
        <v>520</v>
      </c>
      <c r="L48" s="107" t="s">
        <v>520</v>
      </c>
      <c r="M48" s="108" t="s">
        <v>520</v>
      </c>
    </row>
    <row r="49" spans="2:13" ht="27.75" customHeight="1">
      <c r="B49" s="1238"/>
      <c r="C49" s="1239"/>
      <c r="D49" s="105"/>
      <c r="E49" s="1240" t="s">
        <v>39</v>
      </c>
      <c r="F49" s="1240"/>
      <c r="G49" s="1240"/>
      <c r="H49" s="1241"/>
      <c r="I49" s="106" t="s">
        <v>520</v>
      </c>
      <c r="J49" s="107" t="s">
        <v>520</v>
      </c>
      <c r="K49" s="107" t="s">
        <v>520</v>
      </c>
      <c r="L49" s="107" t="s">
        <v>520</v>
      </c>
      <c r="M49" s="108" t="s">
        <v>520</v>
      </c>
    </row>
    <row r="50" spans="2:13" ht="27.75" customHeight="1">
      <c r="B50" s="1234" t="s">
        <v>40</v>
      </c>
      <c r="C50" s="1235"/>
      <c r="D50" s="111"/>
      <c r="E50" s="1240" t="s">
        <v>41</v>
      </c>
      <c r="F50" s="1240"/>
      <c r="G50" s="1240"/>
      <c r="H50" s="1241"/>
      <c r="I50" s="106">
        <v>11293</v>
      </c>
      <c r="J50" s="107">
        <v>10838</v>
      </c>
      <c r="K50" s="107">
        <v>11167</v>
      </c>
      <c r="L50" s="107">
        <v>10642</v>
      </c>
      <c r="M50" s="108">
        <v>10674</v>
      </c>
    </row>
    <row r="51" spans="2:13" ht="27.75" customHeight="1">
      <c r="B51" s="1236"/>
      <c r="C51" s="1237"/>
      <c r="D51" s="105"/>
      <c r="E51" s="1240" t="s">
        <v>42</v>
      </c>
      <c r="F51" s="1240"/>
      <c r="G51" s="1240"/>
      <c r="H51" s="1241"/>
      <c r="I51" s="106">
        <v>5228</v>
      </c>
      <c r="J51" s="107">
        <v>4535</v>
      </c>
      <c r="K51" s="107">
        <v>4471</v>
      </c>
      <c r="L51" s="107">
        <v>4519</v>
      </c>
      <c r="M51" s="108">
        <v>4446</v>
      </c>
    </row>
    <row r="52" spans="2:13" ht="27.75" customHeight="1">
      <c r="B52" s="1238"/>
      <c r="C52" s="1239"/>
      <c r="D52" s="105"/>
      <c r="E52" s="1240" t="s">
        <v>43</v>
      </c>
      <c r="F52" s="1240"/>
      <c r="G52" s="1240"/>
      <c r="H52" s="1241"/>
      <c r="I52" s="106">
        <v>36166</v>
      </c>
      <c r="J52" s="107">
        <v>35761</v>
      </c>
      <c r="K52" s="107">
        <v>35663</v>
      </c>
      <c r="L52" s="107">
        <v>35330</v>
      </c>
      <c r="M52" s="108">
        <v>34796</v>
      </c>
    </row>
    <row r="53" spans="2:13" ht="27.75" customHeight="1" thickBot="1">
      <c r="B53" s="1242" t="s">
        <v>44</v>
      </c>
      <c r="C53" s="1243"/>
      <c r="D53" s="112"/>
      <c r="E53" s="1244" t="s">
        <v>45</v>
      </c>
      <c r="F53" s="1244"/>
      <c r="G53" s="1244"/>
      <c r="H53" s="1245"/>
      <c r="I53" s="113">
        <v>2001</v>
      </c>
      <c r="J53" s="114">
        <v>-2193</v>
      </c>
      <c r="K53" s="114">
        <v>-2597</v>
      </c>
      <c r="L53" s="114">
        <v>-1122</v>
      </c>
      <c r="M53" s="115">
        <v>-2755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g5y6rFE10gdUju16vMDvkqKPy9CoBD7rLFchulKwNEG2gvq0hGl9P4H5ew/3T1A0BzB+legDSk4GKBo9fOBsA==" saltValue="WidMqyAcFpR69Cps5dcJ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61" t="s">
        <v>48</v>
      </c>
      <c r="D55" s="1261"/>
      <c r="E55" s="1262"/>
      <c r="F55" s="127">
        <v>2857</v>
      </c>
      <c r="G55" s="127">
        <v>2232</v>
      </c>
      <c r="H55" s="128">
        <v>2646</v>
      </c>
    </row>
    <row r="56" spans="2:8" ht="52.5" customHeight="1">
      <c r="B56" s="129"/>
      <c r="C56" s="1263" t="s">
        <v>49</v>
      </c>
      <c r="D56" s="1263"/>
      <c r="E56" s="1264"/>
      <c r="F56" s="130">
        <v>894</v>
      </c>
      <c r="G56" s="130">
        <v>882</v>
      </c>
      <c r="H56" s="131">
        <v>501</v>
      </c>
    </row>
    <row r="57" spans="2:8" ht="53.25" customHeight="1">
      <c r="B57" s="129"/>
      <c r="C57" s="1265" t="s">
        <v>50</v>
      </c>
      <c r="D57" s="1265"/>
      <c r="E57" s="1266"/>
      <c r="F57" s="132">
        <v>6616</v>
      </c>
      <c r="G57" s="132">
        <v>6698</v>
      </c>
      <c r="H57" s="133">
        <v>6949</v>
      </c>
    </row>
    <row r="58" spans="2:8" ht="45.75" customHeight="1">
      <c r="B58" s="134"/>
      <c r="C58" s="1253" t="s">
        <v>603</v>
      </c>
      <c r="D58" s="1254"/>
      <c r="E58" s="1255"/>
      <c r="F58" s="135">
        <v>3001</v>
      </c>
      <c r="G58" s="135">
        <v>3502</v>
      </c>
      <c r="H58" s="136">
        <v>4129</v>
      </c>
    </row>
    <row r="59" spans="2:8" ht="45.75" customHeight="1">
      <c r="B59" s="134"/>
      <c r="C59" s="1253" t="s">
        <v>604</v>
      </c>
      <c r="D59" s="1254"/>
      <c r="E59" s="1255"/>
      <c r="F59" s="135">
        <v>3021</v>
      </c>
      <c r="G59" s="135">
        <v>2599</v>
      </c>
      <c r="H59" s="136">
        <v>2221</v>
      </c>
    </row>
    <row r="60" spans="2:8" ht="45.75" customHeight="1">
      <c r="B60" s="134"/>
      <c r="C60" s="1253" t="s">
        <v>605</v>
      </c>
      <c r="D60" s="1254"/>
      <c r="E60" s="1255"/>
      <c r="F60" s="135">
        <v>483</v>
      </c>
      <c r="G60" s="135">
        <v>483</v>
      </c>
      <c r="H60" s="136">
        <v>484</v>
      </c>
    </row>
    <row r="61" spans="2:8" ht="45.75" customHeight="1">
      <c r="B61" s="134"/>
      <c r="C61" s="1253" t="s">
        <v>606</v>
      </c>
      <c r="D61" s="1254"/>
      <c r="E61" s="1255"/>
      <c r="F61" s="135">
        <v>93</v>
      </c>
      <c r="G61" s="135">
        <v>95</v>
      </c>
      <c r="H61" s="136">
        <v>98</v>
      </c>
    </row>
    <row r="62" spans="2:8" ht="45.75" customHeight="1" thickBot="1">
      <c r="B62" s="137"/>
      <c r="C62" s="1256" t="s">
        <v>607</v>
      </c>
      <c r="D62" s="1257"/>
      <c r="E62" s="1258"/>
      <c r="F62" s="138">
        <v>12</v>
      </c>
      <c r="G62" s="138">
        <v>12</v>
      </c>
      <c r="H62" s="139">
        <v>11</v>
      </c>
    </row>
    <row r="63" spans="2:8" ht="52.5" customHeight="1" thickBot="1">
      <c r="B63" s="140"/>
      <c r="C63" s="1259" t="s">
        <v>51</v>
      </c>
      <c r="D63" s="1259"/>
      <c r="E63" s="1260"/>
      <c r="F63" s="141">
        <v>10367</v>
      </c>
      <c r="G63" s="141">
        <v>9811</v>
      </c>
      <c r="H63" s="142">
        <v>10096</v>
      </c>
    </row>
    <row r="64" spans="2:8" ht="15" customHeight="1"/>
    <row r="65" ht="0" hidden="1" customHeight="1"/>
    <row r="66" ht="0" hidden="1" customHeight="1"/>
  </sheetData>
  <sheetProtection algorithmName="SHA-512" hashValue="hJz0YQ6pW2hoBs48FPdjjZ8LZ92QdaMsn0CcfYD65/9nrQzqlOMtnrjSeNYZo+zdCPw1xlgy5yPqi+wB0TD6rw==" saltValue="4DELBjP2I3JFwHUE8vtl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S63" sqref="BS63"/>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615</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616</v>
      </c>
      <c r="AO51" s="1305"/>
      <c r="AP51" s="1305"/>
      <c r="AQ51" s="1305"/>
      <c r="AR51" s="1305"/>
      <c r="AS51" s="1305"/>
      <c r="AT51" s="1305"/>
      <c r="AU51" s="1305"/>
      <c r="AV51" s="1305"/>
      <c r="AW51" s="1305"/>
      <c r="AX51" s="1305"/>
      <c r="AY51" s="1305"/>
      <c r="AZ51" s="1305"/>
      <c r="BA51" s="1305"/>
      <c r="BB51" s="1305" t="s">
        <v>618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59.9</v>
      </c>
      <c r="BY53" s="1307"/>
      <c r="BZ53" s="1307"/>
      <c r="CA53" s="1307"/>
      <c r="CB53" s="1307"/>
      <c r="CC53" s="1307"/>
      <c r="CD53" s="1307"/>
      <c r="CE53" s="1307"/>
      <c r="CF53" s="1307">
        <v>60.9</v>
      </c>
      <c r="CG53" s="1307"/>
      <c r="CH53" s="1307"/>
      <c r="CI53" s="1307"/>
      <c r="CJ53" s="1307"/>
      <c r="CK53" s="1307"/>
      <c r="CL53" s="1307"/>
      <c r="CM53" s="1307"/>
      <c r="CN53" s="1307">
        <v>62.2</v>
      </c>
      <c r="CO53" s="1307"/>
      <c r="CP53" s="1307"/>
      <c r="CQ53" s="1307"/>
      <c r="CR53" s="1307"/>
      <c r="CS53" s="1307"/>
      <c r="CT53" s="1307"/>
      <c r="CU53" s="1307"/>
      <c r="CV53" s="1307">
        <v>63.7</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620</v>
      </c>
      <c r="AO55" s="1301"/>
      <c r="AP55" s="1301"/>
      <c r="AQ55" s="1301"/>
      <c r="AR55" s="1301"/>
      <c r="AS55" s="1301"/>
      <c r="AT55" s="1301"/>
      <c r="AU55" s="1301"/>
      <c r="AV55" s="1301"/>
      <c r="AW55" s="1301"/>
      <c r="AX55" s="1301"/>
      <c r="AY55" s="1301"/>
      <c r="AZ55" s="1301"/>
      <c r="BA55" s="1301"/>
      <c r="BB55" s="1305" t="s">
        <v>617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15.8</v>
      </c>
      <c r="BY55" s="1307"/>
      <c r="BZ55" s="1307"/>
      <c r="CA55" s="1307"/>
      <c r="CB55" s="1307"/>
      <c r="CC55" s="1307"/>
      <c r="CD55" s="1307"/>
      <c r="CE55" s="1307"/>
      <c r="CF55" s="1307">
        <v>6.5</v>
      </c>
      <c r="CG55" s="1307"/>
      <c r="CH55" s="1307"/>
      <c r="CI55" s="1307"/>
      <c r="CJ55" s="1307"/>
      <c r="CK55" s="1307"/>
      <c r="CL55" s="1307"/>
      <c r="CM55" s="1307"/>
      <c r="CN55" s="1307">
        <v>5.8</v>
      </c>
      <c r="CO55" s="1307"/>
      <c r="CP55" s="1307"/>
      <c r="CQ55" s="1307"/>
      <c r="CR55" s="1307"/>
      <c r="CS55" s="1307"/>
      <c r="CT55" s="1307"/>
      <c r="CU55" s="1307"/>
      <c r="CV55" s="1307">
        <v>2.7</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54.5</v>
      </c>
      <c r="BY57" s="1307"/>
      <c r="BZ57" s="1307"/>
      <c r="CA57" s="1307"/>
      <c r="CB57" s="1307"/>
      <c r="CC57" s="1307"/>
      <c r="CD57" s="1307"/>
      <c r="CE57" s="1307"/>
      <c r="CF57" s="1307">
        <v>57.2</v>
      </c>
      <c r="CG57" s="1307"/>
      <c r="CH57" s="1307"/>
      <c r="CI57" s="1307"/>
      <c r="CJ57" s="1307"/>
      <c r="CK57" s="1307"/>
      <c r="CL57" s="1307"/>
      <c r="CM57" s="1307"/>
      <c r="CN57" s="1307">
        <v>58.6</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622</v>
      </c>
    </row>
    <row r="64" spans="1:109">
      <c r="B64" s="1276"/>
      <c r="G64" s="1283"/>
      <c r="I64" s="1317"/>
      <c r="J64" s="1317"/>
      <c r="K64" s="1317"/>
      <c r="L64" s="1317"/>
      <c r="M64" s="1317"/>
      <c r="N64" s="1318"/>
      <c r="AM64" s="1283"/>
      <c r="AN64" s="1283" t="s">
        <v>613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615</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c r="B73" s="1276"/>
      <c r="G73" s="1302"/>
      <c r="H73" s="1302"/>
      <c r="I73" s="1302"/>
      <c r="J73" s="1302"/>
      <c r="K73" s="1324"/>
      <c r="L73" s="1324"/>
      <c r="M73" s="1324"/>
      <c r="N73" s="1324"/>
      <c r="AM73" s="1294"/>
      <c r="AN73" s="1305" t="s">
        <v>616</v>
      </c>
      <c r="AO73" s="1305"/>
      <c r="AP73" s="1305"/>
      <c r="AQ73" s="1305"/>
      <c r="AR73" s="1305"/>
      <c r="AS73" s="1305"/>
      <c r="AT73" s="1305"/>
      <c r="AU73" s="1305"/>
      <c r="AV73" s="1305"/>
      <c r="AW73" s="1305"/>
      <c r="AX73" s="1305"/>
      <c r="AY73" s="1305"/>
      <c r="AZ73" s="1305"/>
      <c r="BA73" s="1305"/>
      <c r="BB73" s="1305" t="s">
        <v>618</v>
      </c>
      <c r="BC73" s="1305"/>
      <c r="BD73" s="1305"/>
      <c r="BE73" s="1305"/>
      <c r="BF73" s="1305"/>
      <c r="BG73" s="1305"/>
      <c r="BH73" s="1305"/>
      <c r="BI73" s="1305"/>
      <c r="BJ73" s="1305"/>
      <c r="BK73" s="1305"/>
      <c r="BL73" s="1305"/>
      <c r="BM73" s="1305"/>
      <c r="BN73" s="1305"/>
      <c r="BO73" s="1305"/>
      <c r="BP73" s="1307">
        <v>9.1999999999999993</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624</v>
      </c>
      <c r="BC75" s="1305"/>
      <c r="BD75" s="1305"/>
      <c r="BE75" s="1305"/>
      <c r="BF75" s="1305"/>
      <c r="BG75" s="1305"/>
      <c r="BH75" s="1305"/>
      <c r="BI75" s="1305"/>
      <c r="BJ75" s="1305"/>
      <c r="BK75" s="1305"/>
      <c r="BL75" s="1305"/>
      <c r="BM75" s="1305"/>
      <c r="BN75" s="1305"/>
      <c r="BO75" s="1305"/>
      <c r="BP75" s="1307">
        <v>6.9</v>
      </c>
      <c r="BQ75" s="1307"/>
      <c r="BR75" s="1307"/>
      <c r="BS75" s="1307"/>
      <c r="BT75" s="1307"/>
      <c r="BU75" s="1307"/>
      <c r="BV75" s="1307"/>
      <c r="BW75" s="1307"/>
      <c r="BX75" s="1307">
        <v>6.4</v>
      </c>
      <c r="BY75" s="1307"/>
      <c r="BZ75" s="1307"/>
      <c r="CA75" s="1307"/>
      <c r="CB75" s="1307"/>
      <c r="CC75" s="1307"/>
      <c r="CD75" s="1307"/>
      <c r="CE75" s="1307"/>
      <c r="CF75" s="1307">
        <v>6.2</v>
      </c>
      <c r="CG75" s="1307"/>
      <c r="CH75" s="1307"/>
      <c r="CI75" s="1307"/>
      <c r="CJ75" s="1307"/>
      <c r="CK75" s="1307"/>
      <c r="CL75" s="1307"/>
      <c r="CM75" s="1307"/>
      <c r="CN75" s="1307">
        <v>6</v>
      </c>
      <c r="CO75" s="1307"/>
      <c r="CP75" s="1307"/>
      <c r="CQ75" s="1307"/>
      <c r="CR75" s="1307"/>
      <c r="CS75" s="1307"/>
      <c r="CT75" s="1307"/>
      <c r="CU75" s="1307"/>
      <c r="CV75" s="1307">
        <v>5.5</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620</v>
      </c>
      <c r="AO77" s="1301"/>
      <c r="AP77" s="1301"/>
      <c r="AQ77" s="1301"/>
      <c r="AR77" s="1301"/>
      <c r="AS77" s="1301"/>
      <c r="AT77" s="1301"/>
      <c r="AU77" s="1301"/>
      <c r="AV77" s="1301"/>
      <c r="AW77" s="1301"/>
      <c r="AX77" s="1301"/>
      <c r="AY77" s="1301"/>
      <c r="AZ77" s="1301"/>
      <c r="BA77" s="1301"/>
      <c r="BB77" s="1305" t="s">
        <v>617</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15.8</v>
      </c>
      <c r="BY77" s="1307"/>
      <c r="BZ77" s="1307"/>
      <c r="CA77" s="1307"/>
      <c r="CB77" s="1307"/>
      <c r="CC77" s="1307"/>
      <c r="CD77" s="1307"/>
      <c r="CE77" s="1307"/>
      <c r="CF77" s="1307">
        <v>6.5</v>
      </c>
      <c r="CG77" s="1307"/>
      <c r="CH77" s="1307"/>
      <c r="CI77" s="1307"/>
      <c r="CJ77" s="1307"/>
      <c r="CK77" s="1307"/>
      <c r="CL77" s="1307"/>
      <c r="CM77" s="1307"/>
      <c r="CN77" s="1307">
        <v>5.8</v>
      </c>
      <c r="CO77" s="1307"/>
      <c r="CP77" s="1307"/>
      <c r="CQ77" s="1307"/>
      <c r="CR77" s="1307"/>
      <c r="CS77" s="1307"/>
      <c r="CT77" s="1307"/>
      <c r="CU77" s="1307"/>
      <c r="CV77" s="1307">
        <v>2.7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6.2</v>
      </c>
      <c r="BY79" s="1307"/>
      <c r="BZ79" s="1307"/>
      <c r="CA79" s="1307"/>
      <c r="CB79" s="1307"/>
      <c r="CC79" s="1307"/>
      <c r="CD79" s="1307"/>
      <c r="CE79" s="1307"/>
      <c r="CF79" s="1307">
        <v>5.9</v>
      </c>
      <c r="CG79" s="1307"/>
      <c r="CH79" s="1307"/>
      <c r="CI79" s="1307"/>
      <c r="CJ79" s="1307"/>
      <c r="CK79" s="1307"/>
      <c r="CL79" s="1307"/>
      <c r="CM79" s="1307"/>
      <c r="CN79" s="1307">
        <v>5.3</v>
      </c>
      <c r="CO79" s="1307"/>
      <c r="CP79" s="1307"/>
      <c r="CQ79" s="1307"/>
      <c r="CR79" s="1307"/>
      <c r="CS79" s="1307"/>
      <c r="CT79" s="1307"/>
      <c r="CU79" s="1307"/>
      <c r="CV79" s="1307">
        <v>5</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ggA77Qz8zAT0++bHfZ518WxZQtJG949ky+qqOjG2YjEGGZYu5P+hBsSj7FL1NahdlrUSAyHl8l5UsMMFyMkkA==" saltValue="lc8bLcH4c5g1bk8kSHX9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Normal="100" zoomScaleSheetLayoutView="70" workbookViewId="0">
      <selection activeCell="BS63" sqref="BS6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GP/J0dnIAt5hdYWcrsqWm7EEBm9Oat3P9trkrWk/XHyFqJMDPge6Kb0GbooqWe07qOFbnn+L406+osq61iT/Q==" saltValue="c4iN8Wcn7eA2vWfKf7QN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S63" sqref="BS6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5B9Wkw/Zw4XFzvcFrgLhVi0JZTzu/g2L3Z3/GaefemxPix/oPFCQjHGR4vKwPhGCHslAMzSyHY8WT97H+MwVQ==" saltValue="MTsk9XNA9cz0G5QDawR84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28500</v>
      </c>
      <c r="E3" s="161"/>
      <c r="F3" s="162">
        <v>53605</v>
      </c>
      <c r="G3" s="163"/>
      <c r="H3" s="164"/>
    </row>
    <row r="4" spans="1:8">
      <c r="A4" s="165"/>
      <c r="B4" s="166"/>
      <c r="C4" s="167"/>
      <c r="D4" s="168">
        <v>18266</v>
      </c>
      <c r="E4" s="169"/>
      <c r="F4" s="170">
        <v>28343</v>
      </c>
      <c r="G4" s="171"/>
      <c r="H4" s="172"/>
    </row>
    <row r="5" spans="1:8">
      <c r="A5" s="153" t="s">
        <v>553</v>
      </c>
      <c r="B5" s="158"/>
      <c r="C5" s="159"/>
      <c r="D5" s="160">
        <v>27852</v>
      </c>
      <c r="E5" s="161"/>
      <c r="F5" s="162">
        <v>46440</v>
      </c>
      <c r="G5" s="163"/>
      <c r="H5" s="164"/>
    </row>
    <row r="6" spans="1:8">
      <c r="A6" s="165"/>
      <c r="B6" s="166"/>
      <c r="C6" s="167"/>
      <c r="D6" s="168">
        <v>21185</v>
      </c>
      <c r="E6" s="169"/>
      <c r="F6" s="170">
        <v>27658</v>
      </c>
      <c r="G6" s="171"/>
      <c r="H6" s="172"/>
    </row>
    <row r="7" spans="1:8">
      <c r="A7" s="153" t="s">
        <v>554</v>
      </c>
      <c r="B7" s="158"/>
      <c r="C7" s="159"/>
      <c r="D7" s="160">
        <v>36100</v>
      </c>
      <c r="E7" s="161"/>
      <c r="F7" s="162">
        <v>63257</v>
      </c>
      <c r="G7" s="163"/>
      <c r="H7" s="164"/>
    </row>
    <row r="8" spans="1:8">
      <c r="A8" s="165"/>
      <c r="B8" s="166"/>
      <c r="C8" s="167"/>
      <c r="D8" s="168">
        <v>26976</v>
      </c>
      <c r="E8" s="169"/>
      <c r="F8" s="170">
        <v>27259</v>
      </c>
      <c r="G8" s="171"/>
      <c r="H8" s="172"/>
    </row>
    <row r="9" spans="1:8">
      <c r="A9" s="153" t="s">
        <v>555</v>
      </c>
      <c r="B9" s="158"/>
      <c r="C9" s="159"/>
      <c r="D9" s="160">
        <v>33300</v>
      </c>
      <c r="E9" s="161"/>
      <c r="F9" s="162">
        <v>52308</v>
      </c>
      <c r="G9" s="163"/>
      <c r="H9" s="164"/>
    </row>
    <row r="10" spans="1:8">
      <c r="A10" s="165"/>
      <c r="B10" s="166"/>
      <c r="C10" s="167"/>
      <c r="D10" s="168">
        <v>27209</v>
      </c>
      <c r="E10" s="169"/>
      <c r="F10" s="170">
        <v>28695</v>
      </c>
      <c r="G10" s="171"/>
      <c r="H10" s="172"/>
    </row>
    <row r="11" spans="1:8">
      <c r="A11" s="153" t="s">
        <v>556</v>
      </c>
      <c r="B11" s="158"/>
      <c r="C11" s="159"/>
      <c r="D11" s="160">
        <v>23895</v>
      </c>
      <c r="E11" s="161"/>
      <c r="F11" s="162">
        <v>46402</v>
      </c>
      <c r="G11" s="163"/>
      <c r="H11" s="164"/>
    </row>
    <row r="12" spans="1:8">
      <c r="A12" s="165"/>
      <c r="B12" s="166"/>
      <c r="C12" s="173"/>
      <c r="D12" s="168">
        <v>8749</v>
      </c>
      <c r="E12" s="169"/>
      <c r="F12" s="170">
        <v>26897</v>
      </c>
      <c r="G12" s="171"/>
      <c r="H12" s="172"/>
    </row>
    <row r="13" spans="1:8">
      <c r="A13" s="153"/>
      <c r="B13" s="158"/>
      <c r="C13" s="174"/>
      <c r="D13" s="175">
        <v>29929</v>
      </c>
      <c r="E13" s="176"/>
      <c r="F13" s="177">
        <v>52402</v>
      </c>
      <c r="G13" s="178"/>
      <c r="H13" s="164"/>
    </row>
    <row r="14" spans="1:8">
      <c r="A14" s="165"/>
      <c r="B14" s="166"/>
      <c r="C14" s="167"/>
      <c r="D14" s="168">
        <v>20477</v>
      </c>
      <c r="E14" s="169"/>
      <c r="F14" s="170">
        <v>27770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10.6</v>
      </c>
      <c r="C19" s="179">
        <f>ROUND(VALUE(SUBSTITUTE(実質収支比率等に係る経年分析!G$48,"▲","-")),2)</f>
        <v>13.19</v>
      </c>
      <c r="D19" s="179">
        <f>ROUND(VALUE(SUBSTITUTE(実質収支比率等に係る経年分析!H$48,"▲","-")),2)</f>
        <v>10.27</v>
      </c>
      <c r="E19" s="179">
        <f>ROUND(VALUE(SUBSTITUTE(実質収支比率等に係る経年分析!I$48,"▲","-")),2)</f>
        <v>14.82</v>
      </c>
      <c r="F19" s="179">
        <f>ROUND(VALUE(SUBSTITUTE(実質収支比率等に係る経年分析!J$48,"▲","-")),2)</f>
        <v>13</v>
      </c>
    </row>
    <row r="20" spans="1:11">
      <c r="A20" s="179" t="s">
        <v>55</v>
      </c>
      <c r="B20" s="179">
        <f>ROUND(VALUE(SUBSTITUTE(実質収支比率等に係る経年分析!F$47,"▲","-")),2)</f>
        <v>11.35</v>
      </c>
      <c r="C20" s="179">
        <f>ROUND(VALUE(SUBSTITUTE(実質収支比率等に係る経年分析!G$47,"▲","-")),2)</f>
        <v>11.5</v>
      </c>
      <c r="D20" s="179">
        <f>ROUND(VALUE(SUBSTITUTE(実質収支比率等に係る経年分析!H$47,"▲","-")),2)</f>
        <v>11.72</v>
      </c>
      <c r="E20" s="179">
        <f>ROUND(VALUE(SUBSTITUTE(実質収支比率等に係る経年分析!I$47,"▲","-")),2)</f>
        <v>9.17</v>
      </c>
      <c r="F20" s="179">
        <f>ROUND(VALUE(SUBSTITUTE(実質収支比率等に係る経年分析!J$47,"▲","-")),2)</f>
        <v>10.85</v>
      </c>
    </row>
    <row r="21" spans="1:11">
      <c r="A21" s="179" t="s">
        <v>56</v>
      </c>
      <c r="B21" s="179">
        <f>IF(ISNUMBER(VALUE(SUBSTITUTE(実質収支比率等に係る経年分析!F$49,"▲","-"))),ROUND(VALUE(SUBSTITUTE(実質収支比率等に係る経年分析!F$49,"▲","-")),2),NA())</f>
        <v>1.37</v>
      </c>
      <c r="C21" s="179">
        <f>IF(ISNUMBER(VALUE(SUBSTITUTE(実質収支比率等に係る経年分析!G$49,"▲","-"))),ROUND(VALUE(SUBSTITUTE(実質収支比率等に係る経年分析!G$49,"▲","-")),2),NA())</f>
        <v>2.81</v>
      </c>
      <c r="D21" s="179">
        <f>IF(ISNUMBER(VALUE(SUBSTITUTE(実質収支比率等に係る経年分析!H$49,"▲","-"))),ROUND(VALUE(SUBSTITUTE(実質収支比率等に係る経年分析!H$49,"▲","-")),2),NA())</f>
        <v>-2.82</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1.47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0.17</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2.88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1.42</v>
      </c>
    </row>
    <row r="32" spans="1:11">
      <c r="A32" s="180" t="str">
        <f>IF(連結実質赤字比率に係る赤字・黒字の構成分析!C$38="",NA(),連結実質赤字比率に係る赤字・黒字の構成分析!C$38)</f>
        <v>加須都市計画事業野中土地区画整理事業特別会計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1.53</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3.37</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8.7899999999999991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13.03</v>
      </c>
    </row>
    <row r="36" spans="1:16">
      <c r="A36" s="180" t="str">
        <f>IF(連結実質赤字比率に係る赤字・黒字の構成分析!C$34="",NA(),連結実質赤字比率に係る赤字・黒字の構成分析!C$34)</f>
        <v>加須都市計画事業野中土地区画整理事業特別会計（普通会計）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0.16</v>
      </c>
      <c r="D36" s="180">
        <f>IF(ROUND(VALUE(SUBSTITUTE(連結実質赤字比率に係る赤字・黒字の構成分析!G$34,"▲", "-")), 2) &lt; 0, ABS(ROUND(VALUE(SUBSTITUTE(連結実質赤字比率に係る赤字・黒字の構成分析!G$34,"▲", "-")), 2)), NA())</f>
        <v>0.01</v>
      </c>
      <c r="E36" s="180" t="e">
        <f>IF(ROUND(VALUE(SUBSTITUTE(連結実質赤字比率に係る赤字・黒字の構成分析!G$34,"▲", "-")), 2) &gt;= 0, ABS(ROUND(VALUE(SUBSTITUTE(連結実質赤字比率に係る赤字・黒字の構成分析!G$34,"▲", "-")), 2)), NA())</f>
        <v>#N/A</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f>IF(ROUND(VALUE(SUBSTITUTE(連結実質赤字比率に係る赤字・黒字の構成分析!I$34,"▲", "-")), 2) &lt; 0, ABS(ROUND(VALUE(SUBSTITUTE(連結実質赤字比率に係る赤字・黒字の構成分析!I$34,"▲", "-")), 2)), NA())</f>
        <v>0.06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3641</v>
      </c>
      <c r="E42" s="181"/>
      <c r="F42" s="181"/>
      <c r="G42" s="181">
        <f>'実質公債費比率（分子）の構造'!L$52</f>
        <v>3512</v>
      </c>
      <c r="H42" s="181"/>
      <c r="I42" s="181"/>
      <c r="J42" s="181">
        <f>'実質公債費比率（分子）の構造'!M$52</f>
        <v>3488</v>
      </c>
      <c r="K42" s="181"/>
      <c r="L42" s="181"/>
      <c r="M42" s="181">
        <f>'実質公債費比率（分子）の構造'!N$52</f>
        <v>3500</v>
      </c>
      <c r="N42" s="181"/>
      <c r="O42" s="181"/>
      <c r="P42" s="181">
        <f>'実質公債費比率（分子）の構造'!O$52</f>
        <v>3457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75</v>
      </c>
      <c r="C44" s="181"/>
      <c r="D44" s="181"/>
      <c r="E44" s="181">
        <f>'実質公債費比率（分子）の構造'!L$50</f>
        <v>64</v>
      </c>
      <c r="F44" s="181"/>
      <c r="G44" s="181"/>
      <c r="H44" s="181">
        <f>'実質公債費比率（分子）の構造'!M$50</f>
        <v>58</v>
      </c>
      <c r="I44" s="181"/>
      <c r="J44" s="181"/>
      <c r="K44" s="181">
        <f>'実質公債費比率（分子）の構造'!N$50</f>
        <v>53</v>
      </c>
      <c r="L44" s="181"/>
      <c r="M44" s="181"/>
      <c r="N44" s="181">
        <f>'実質公債費比率（分子）の構造'!O$50</f>
        <v>49</v>
      </c>
      <c r="O44" s="181"/>
      <c r="P44" s="181"/>
    </row>
    <row r="45" spans="1:16">
      <c r="A45" s="181" t="s">
        <v>66</v>
      </c>
      <c r="B45" s="181">
        <f>'実質公債費比率（分子）の構造'!K$49</f>
        <v>25</v>
      </c>
      <c r="C45" s="181"/>
      <c r="D45" s="181"/>
      <c r="E45" s="181">
        <f>'実質公債費比率（分子）の構造'!L$49</f>
        <v>29</v>
      </c>
      <c r="F45" s="181"/>
      <c r="G45" s="181"/>
      <c r="H45" s="181">
        <f>'実質公債費比率（分子）の構造'!M$49</f>
        <v>53</v>
      </c>
      <c r="I45" s="181"/>
      <c r="J45" s="181"/>
      <c r="K45" s="181">
        <f>'実質公債費比率（分子）の構造'!N$49</f>
        <v>52</v>
      </c>
      <c r="L45" s="181"/>
      <c r="M45" s="181"/>
      <c r="N45" s="181">
        <f>'実質公債費比率（分子）の構造'!O$49</f>
        <v>49</v>
      </c>
      <c r="O45" s="181"/>
      <c r="P45" s="181"/>
    </row>
    <row r="46" spans="1:16">
      <c r="A46" s="181" t="s">
        <v>67</v>
      </c>
      <c r="B46" s="181">
        <f>'実質公債費比率（分子）の構造'!K$48</f>
        <v>1116</v>
      </c>
      <c r="C46" s="181"/>
      <c r="D46" s="181"/>
      <c r="E46" s="181">
        <f>'実質公債費比率（分子）の構造'!L$48</f>
        <v>1235</v>
      </c>
      <c r="F46" s="181"/>
      <c r="G46" s="181"/>
      <c r="H46" s="181">
        <f>'実質公債費比率（分子）の構造'!M$48</f>
        <v>1104</v>
      </c>
      <c r="I46" s="181"/>
      <c r="J46" s="181"/>
      <c r="K46" s="181">
        <f>'実質公債費比率（分子）の構造'!N$48</f>
        <v>1128</v>
      </c>
      <c r="L46" s="181"/>
      <c r="M46" s="181"/>
      <c r="N46" s="181">
        <f>'実質公債費比率（分子）の構造'!O$48</f>
        <v>997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3744</v>
      </c>
      <c r="C49" s="181"/>
      <c r="D49" s="181"/>
      <c r="E49" s="181">
        <f>'実質公債費比率（分子）の構造'!L$45</f>
        <v>3606</v>
      </c>
      <c r="F49" s="181"/>
      <c r="G49" s="181"/>
      <c r="H49" s="181">
        <f>'実質公債費比率（分子）の構造'!M$45</f>
        <v>3554</v>
      </c>
      <c r="I49" s="181"/>
      <c r="J49" s="181"/>
      <c r="K49" s="181">
        <f>'実質公債費比率（分子）の構造'!N$45</f>
        <v>3442</v>
      </c>
      <c r="L49" s="181"/>
      <c r="M49" s="181"/>
      <c r="N49" s="181">
        <f>'実質公債費比率（分子）の構造'!O$45</f>
        <v>3440</v>
      </c>
      <c r="O49" s="181"/>
      <c r="P49" s="181"/>
    </row>
    <row r="50" spans="1:16">
      <c r="A50" s="181" t="s">
        <v>71</v>
      </c>
      <c r="B50" s="181" t="e">
        <f>NA()</f>
        <v>#N/A</v>
      </c>
      <c r="C50" s="181">
        <f>IF(ISNUMBER('実質公債費比率（分子）の構造'!K$53),'実質公債費比率（分子）の構造'!K$53,NA())</f>
        <v>1319</v>
      </c>
      <c r="D50" s="181" t="e">
        <f>NA()</f>
        <v>#N/A</v>
      </c>
      <c r="E50" s="181" t="e">
        <f>NA()</f>
        <v>#N/A</v>
      </c>
      <c r="F50" s="181">
        <f>IF(ISNUMBER('実質公債費比率（分子）の構造'!L$53),'実質公債費比率（分子）の構造'!L$53,NA())</f>
        <v>1422</v>
      </c>
      <c r="G50" s="181" t="e">
        <f>NA()</f>
        <v>#N/A</v>
      </c>
      <c r="H50" s="181" t="e">
        <f>NA()</f>
        <v>#N/A</v>
      </c>
      <c r="I50" s="181">
        <f>IF(ISNUMBER('実質公債費比率（分子）の構造'!M$53),'実質公債費比率（分子）の構造'!M$53,NA())</f>
        <v>1281</v>
      </c>
      <c r="J50" s="181" t="e">
        <f>NA()</f>
        <v>#N/A</v>
      </c>
      <c r="K50" s="181" t="e">
        <f>NA()</f>
        <v>#N/A</v>
      </c>
      <c r="L50" s="181">
        <f>IF(ISNUMBER('実質公債費比率（分子）の構造'!N$53),'実質公債費比率（分子）の構造'!N$53,NA())</f>
        <v>1175</v>
      </c>
      <c r="M50" s="181" t="e">
        <f>NA()</f>
        <v>#N/A</v>
      </c>
      <c r="N50" s="181" t="e">
        <f>NA()</f>
        <v>#N/A</v>
      </c>
      <c r="O50" s="181">
        <f>IF(ISNUMBER('実質公債費比率（分子）の構造'!O$53),'実質公債費比率（分子）の構造'!O$53,NA())</f>
        <v>1078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36166</v>
      </c>
      <c r="E56" s="180"/>
      <c r="F56" s="180"/>
      <c r="G56" s="180">
        <f>'将来負担比率（分子）の構造'!J$52</f>
        <v>35761</v>
      </c>
      <c r="H56" s="180"/>
      <c r="I56" s="180"/>
      <c r="J56" s="180">
        <f>'将来負担比率（分子）の構造'!K$52</f>
        <v>35663</v>
      </c>
      <c r="K56" s="180"/>
      <c r="L56" s="180"/>
      <c r="M56" s="180">
        <f>'将来負担比率（分子）の構造'!L$52</f>
        <v>35330</v>
      </c>
      <c r="N56" s="180"/>
      <c r="O56" s="180"/>
      <c r="P56" s="180">
        <f>'将来負担比率（分子）の構造'!M$52</f>
        <v>34796</v>
      </c>
    </row>
    <row r="57" spans="1:16">
      <c r="A57" s="180" t="s">
        <v>42</v>
      </c>
      <c r="B57" s="180"/>
      <c r="C57" s="180"/>
      <c r="D57" s="180">
        <f>'将来負担比率（分子）の構造'!I$51</f>
        <v>5228</v>
      </c>
      <c r="E57" s="180"/>
      <c r="F57" s="180"/>
      <c r="G57" s="180">
        <f>'将来負担比率（分子）の構造'!J$51</f>
        <v>4535</v>
      </c>
      <c r="H57" s="180"/>
      <c r="I57" s="180"/>
      <c r="J57" s="180">
        <f>'将来負担比率（分子）の構造'!K$51</f>
        <v>4471</v>
      </c>
      <c r="K57" s="180"/>
      <c r="L57" s="180"/>
      <c r="M57" s="180">
        <f>'将来負担比率（分子）の構造'!L$51</f>
        <v>4519</v>
      </c>
      <c r="N57" s="180"/>
      <c r="O57" s="180"/>
      <c r="P57" s="180">
        <f>'将来負担比率（分子）の構造'!M$51</f>
        <v>4446</v>
      </c>
    </row>
    <row r="58" spans="1:16">
      <c r="A58" s="180" t="s">
        <v>41</v>
      </c>
      <c r="B58" s="180"/>
      <c r="C58" s="180"/>
      <c r="D58" s="180">
        <f>'将来負担比率（分子）の構造'!I$50</f>
        <v>11293</v>
      </c>
      <c r="E58" s="180"/>
      <c r="F58" s="180"/>
      <c r="G58" s="180">
        <f>'将来負担比率（分子）の構造'!J$50</f>
        <v>10838</v>
      </c>
      <c r="H58" s="180"/>
      <c r="I58" s="180"/>
      <c r="J58" s="180">
        <f>'将来負担比率（分子）の構造'!K$50</f>
        <v>11167</v>
      </c>
      <c r="K58" s="180"/>
      <c r="L58" s="180"/>
      <c r="M58" s="180">
        <f>'将来負担比率（分子）の構造'!L$50</f>
        <v>10642</v>
      </c>
      <c r="N58" s="180"/>
      <c r="O58" s="180"/>
      <c r="P58" s="180">
        <f>'将来負担比率（分子）の構造'!M$50</f>
        <v>10674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9</v>
      </c>
      <c r="C61" s="180"/>
      <c r="D61" s="180"/>
      <c r="E61" s="180">
        <f>'将来負担比率（分子）の構造'!J$46</f>
        <v>7</v>
      </c>
      <c r="F61" s="180"/>
      <c r="G61" s="180"/>
      <c r="H61" s="180">
        <f>'将来負担比率（分子）の構造'!K$46</f>
        <v>7</v>
      </c>
      <c r="I61" s="180"/>
      <c r="J61" s="180"/>
      <c r="K61" s="180">
        <f>'将来負担比率（分子）の構造'!L$46</f>
        <v>7</v>
      </c>
      <c r="L61" s="180"/>
      <c r="M61" s="180"/>
      <c r="N61" s="180">
        <f>'将来負担比率（分子）の構造'!M$46</f>
        <v>7</v>
      </c>
      <c r="O61" s="180"/>
      <c r="P61" s="180"/>
    </row>
    <row r="62" spans="1:16">
      <c r="A62" s="180" t="s">
        <v>35</v>
      </c>
      <c r="B62" s="180">
        <f>'将来負担比率（分子）の構造'!I$45</f>
        <v>7483</v>
      </c>
      <c r="C62" s="180"/>
      <c r="D62" s="180"/>
      <c r="E62" s="180">
        <f>'将来負担比率（分子）の構造'!J$45</f>
        <v>7343</v>
      </c>
      <c r="F62" s="180"/>
      <c r="G62" s="180"/>
      <c r="H62" s="180">
        <f>'将来負担比率（分子）の構造'!K$45</f>
        <v>7098</v>
      </c>
      <c r="I62" s="180"/>
      <c r="J62" s="180"/>
      <c r="K62" s="180">
        <f>'将来負担比率（分子）の構造'!L$45</f>
        <v>6863</v>
      </c>
      <c r="L62" s="180"/>
      <c r="M62" s="180"/>
      <c r="N62" s="180">
        <f>'将来負担比率（分子）の構造'!M$45</f>
        <v>6633</v>
      </c>
      <c r="O62" s="180"/>
      <c r="P62" s="180"/>
    </row>
    <row r="63" spans="1:16">
      <c r="A63" s="180" t="s">
        <v>34</v>
      </c>
      <c r="B63" s="180">
        <f>'将来負担比率（分子）の構造'!I$44</f>
        <v>323</v>
      </c>
      <c r="C63" s="180"/>
      <c r="D63" s="180"/>
      <c r="E63" s="180">
        <f>'将来負担比率（分子）の構造'!J$44</f>
        <v>353</v>
      </c>
      <c r="F63" s="180"/>
      <c r="G63" s="180"/>
      <c r="H63" s="180">
        <f>'将来負担比率（分子）の構造'!K$44</f>
        <v>426</v>
      </c>
      <c r="I63" s="180"/>
      <c r="J63" s="180"/>
      <c r="K63" s="180">
        <f>'将来負担比率（分子）の構造'!L$44</f>
        <v>372</v>
      </c>
      <c r="L63" s="180"/>
      <c r="M63" s="180"/>
      <c r="N63" s="180">
        <f>'将来負担比率（分子）の構造'!M$44</f>
        <v>311</v>
      </c>
      <c r="O63" s="180"/>
      <c r="P63" s="180"/>
    </row>
    <row r="64" spans="1:16">
      <c r="A64" s="180" t="s">
        <v>33</v>
      </c>
      <c r="B64" s="180">
        <f>'将来負担比率（分子）の構造'!I$43</f>
        <v>12907</v>
      </c>
      <c r="C64" s="180"/>
      <c r="D64" s="180"/>
      <c r="E64" s="180">
        <f>'将来負担比率（分子）の構造'!J$43</f>
        <v>8874</v>
      </c>
      <c r="F64" s="180"/>
      <c r="G64" s="180"/>
      <c r="H64" s="180">
        <f>'将来負担比率（分子）の構造'!K$43</f>
        <v>9020</v>
      </c>
      <c r="I64" s="180"/>
      <c r="J64" s="180"/>
      <c r="K64" s="180">
        <f>'将来負担比率（分子）の構造'!L$43</f>
        <v>9180</v>
      </c>
      <c r="L64" s="180"/>
      <c r="M64" s="180"/>
      <c r="N64" s="180">
        <f>'将来負担比率（分子）の構造'!M$43</f>
        <v>8013</v>
      </c>
      <c r="O64" s="180"/>
      <c r="P64" s="180"/>
    </row>
    <row r="65" spans="1:16">
      <c r="A65" s="180" t="s">
        <v>32</v>
      </c>
      <c r="B65" s="180">
        <f>'将来負担比率（分子）の構造'!I$42</f>
        <v>303</v>
      </c>
      <c r="C65" s="180"/>
      <c r="D65" s="180"/>
      <c r="E65" s="180">
        <f>'将来負担比率（分子）の構造'!J$42</f>
        <v>224</v>
      </c>
      <c r="F65" s="180"/>
      <c r="G65" s="180"/>
      <c r="H65" s="180">
        <f>'将来負担比率（分子）の構造'!K$42</f>
        <v>162</v>
      </c>
      <c r="I65" s="180"/>
      <c r="J65" s="180"/>
      <c r="K65" s="180">
        <f>'将来負担比率（分子）の構造'!L$42</f>
        <v>112</v>
      </c>
      <c r="L65" s="180"/>
      <c r="M65" s="180"/>
      <c r="N65" s="180">
        <f>'将来負担比率（分子）の構造'!M$42</f>
        <v>64</v>
      </c>
      <c r="O65" s="180"/>
      <c r="P65" s="180"/>
    </row>
    <row r="66" spans="1:16">
      <c r="A66" s="180" t="s">
        <v>31</v>
      </c>
      <c r="B66" s="180">
        <f>'将来負担比率（分子）の構造'!I$41</f>
        <v>33662</v>
      </c>
      <c r="C66" s="180"/>
      <c r="D66" s="180"/>
      <c r="E66" s="180">
        <f>'将来負担比率（分子）の構造'!J$41</f>
        <v>32141</v>
      </c>
      <c r="F66" s="180"/>
      <c r="G66" s="180"/>
      <c r="H66" s="180">
        <f>'将来負担比率（分子）の構造'!K$41</f>
        <v>31991</v>
      </c>
      <c r="I66" s="180"/>
      <c r="J66" s="180"/>
      <c r="K66" s="180">
        <f>'将来負担比率（分子）の構造'!L$41</f>
        <v>32836</v>
      </c>
      <c r="L66" s="180"/>
      <c r="M66" s="180"/>
      <c r="N66" s="180">
        <f>'将来負担比率（分子）の構造'!M$41</f>
        <v>32131</v>
      </c>
      <c r="O66" s="180"/>
      <c r="P66" s="180"/>
    </row>
    <row r="67" spans="1:16">
      <c r="A67" s="180" t="s">
        <v>75</v>
      </c>
      <c r="B67" s="180" t="e">
        <f>NA()</f>
        <v>#N/A</v>
      </c>
      <c r="C67" s="180">
        <f>IF(ISNUMBER('将来負担比率（分子）の構造'!I$53), IF('将来負担比率（分子）の構造'!I$53 &lt; 0, 0, '将来負担比率（分子）の構造'!I$53), NA())</f>
        <v>2001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2857</v>
      </c>
      <c r="C72" s="184">
        <f>基金残高に係る経年分析!G55</f>
        <v>2232</v>
      </c>
      <c r="D72" s="184">
        <f>基金残高に係る経年分析!H55</f>
        <v>2646</v>
      </c>
    </row>
    <row r="73" spans="1:16">
      <c r="A73" s="183" t="s">
        <v>78</v>
      </c>
      <c r="B73" s="184">
        <f>基金残高に係る経年分析!F56</f>
        <v>894</v>
      </c>
      <c r="C73" s="184">
        <f>基金残高に係る経年分析!G56</f>
        <v>882</v>
      </c>
      <c r="D73" s="184">
        <f>基金残高に係る経年分析!H56</f>
        <v>501</v>
      </c>
    </row>
    <row r="74" spans="1:16">
      <c r="A74" s="183" t="s">
        <v>79</v>
      </c>
      <c r="B74" s="184">
        <f>基金残高に係る経年分析!F57</f>
        <v>6616</v>
      </c>
      <c r="C74" s="184">
        <f>基金残高に係る経年分析!G57</f>
        <v>6698</v>
      </c>
      <c r="D74" s="184">
        <f>基金残高に係る経年分析!H57</f>
        <v>6949</v>
      </c>
    </row>
  </sheetData>
  <sheetProtection algorithmName="SHA-512" hashValue="slhr5LIn22MIcFpjMzaNLY1nR5nepU27DMoCtFPzg7//6ZIwj4eXNIQ4CEeRsaBCX7fvbi+deTxNeIwKhUUeuA==" saltValue="VrPpNpEHGj+oI6Rb92i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15507980</v>
      </c>
      <c r="S5" s="689"/>
      <c r="T5" s="689"/>
      <c r="U5" s="689"/>
      <c r="V5" s="689"/>
      <c r="W5" s="689"/>
      <c r="X5" s="689"/>
      <c r="Y5" s="735"/>
      <c r="Z5" s="753">
        <v>36.200000000000003</v>
      </c>
      <c r="AA5" s="753"/>
      <c r="AB5" s="753"/>
      <c r="AC5" s="753"/>
      <c r="AD5" s="754">
        <v>14987545</v>
      </c>
      <c r="AE5" s="754"/>
      <c r="AF5" s="754"/>
      <c r="AG5" s="754"/>
      <c r="AH5" s="754"/>
      <c r="AI5" s="754"/>
      <c r="AJ5" s="754"/>
      <c r="AK5" s="754"/>
      <c r="AL5" s="736">
        <v>65.2</v>
      </c>
      <c r="AM5" s="705"/>
      <c r="AN5" s="705"/>
      <c r="AO5" s="737"/>
      <c r="AP5" s="722" t="s">
        <v>225</v>
      </c>
      <c r="AQ5" s="723"/>
      <c r="AR5" s="723"/>
      <c r="AS5" s="723"/>
      <c r="AT5" s="723"/>
      <c r="AU5" s="723"/>
      <c r="AV5" s="723"/>
      <c r="AW5" s="723"/>
      <c r="AX5" s="723"/>
      <c r="AY5" s="723"/>
      <c r="AZ5" s="723"/>
      <c r="BA5" s="723"/>
      <c r="BB5" s="723"/>
      <c r="BC5" s="723"/>
      <c r="BD5" s="723"/>
      <c r="BE5" s="723"/>
      <c r="BF5" s="724"/>
      <c r="BG5" s="623">
        <v>14987545</v>
      </c>
      <c r="BH5" s="626"/>
      <c r="BI5" s="626"/>
      <c r="BJ5" s="626"/>
      <c r="BK5" s="626"/>
      <c r="BL5" s="626"/>
      <c r="BM5" s="626"/>
      <c r="BN5" s="627"/>
      <c r="BO5" s="685">
        <v>96.6</v>
      </c>
      <c r="BP5" s="685"/>
      <c r="BQ5" s="685"/>
      <c r="BR5" s="685"/>
      <c r="BS5" s="686" t="s">
        <v>136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521684</v>
      </c>
      <c r="S6" s="626"/>
      <c r="T6" s="626"/>
      <c r="U6" s="626"/>
      <c r="V6" s="626"/>
      <c r="W6" s="626"/>
      <c r="X6" s="626"/>
      <c r="Y6" s="627"/>
      <c r="Z6" s="685">
        <v>1.2</v>
      </c>
      <c r="AA6" s="685"/>
      <c r="AB6" s="685"/>
      <c r="AC6" s="685"/>
      <c r="AD6" s="686">
        <v>521684</v>
      </c>
      <c r="AE6" s="686"/>
      <c r="AF6" s="686"/>
      <c r="AG6" s="686"/>
      <c r="AH6" s="686"/>
      <c r="AI6" s="686"/>
      <c r="AJ6" s="686"/>
      <c r="AK6" s="686"/>
      <c r="AL6" s="628">
        <v>2.2999999999999998</v>
      </c>
      <c r="AM6" s="629"/>
      <c r="AN6" s="629"/>
      <c r="AO6" s="687"/>
      <c r="AP6" s="620" t="s">
        <v>230</v>
      </c>
      <c r="AQ6" s="621"/>
      <c r="AR6" s="621"/>
      <c r="AS6" s="621"/>
      <c r="AT6" s="621"/>
      <c r="AU6" s="621"/>
      <c r="AV6" s="621"/>
      <c r="AW6" s="621"/>
      <c r="AX6" s="621"/>
      <c r="AY6" s="621"/>
      <c r="AZ6" s="621"/>
      <c r="BA6" s="621"/>
      <c r="BB6" s="621"/>
      <c r="BC6" s="621"/>
      <c r="BD6" s="621"/>
      <c r="BE6" s="621"/>
      <c r="BF6" s="622"/>
      <c r="BG6" s="623">
        <v>14987545</v>
      </c>
      <c r="BH6" s="626"/>
      <c r="BI6" s="626"/>
      <c r="BJ6" s="626"/>
      <c r="BK6" s="626"/>
      <c r="BL6" s="626"/>
      <c r="BM6" s="626"/>
      <c r="BN6" s="627"/>
      <c r="BO6" s="685">
        <v>96.6</v>
      </c>
      <c r="BP6" s="685"/>
      <c r="BQ6" s="685"/>
      <c r="BR6" s="685"/>
      <c r="BS6" s="686" t="s">
        <v>231</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337089</v>
      </c>
      <c r="CS6" s="626"/>
      <c r="CT6" s="626"/>
      <c r="CU6" s="626"/>
      <c r="CV6" s="626"/>
      <c r="CW6" s="626"/>
      <c r="CX6" s="626"/>
      <c r="CY6" s="627"/>
      <c r="CZ6" s="736">
        <v>0.9</v>
      </c>
      <c r="DA6" s="705"/>
      <c r="DB6" s="705"/>
      <c r="DC6" s="739"/>
      <c r="DD6" s="631">
        <v>19963</v>
      </c>
      <c r="DE6" s="626"/>
      <c r="DF6" s="626"/>
      <c r="DG6" s="626"/>
      <c r="DH6" s="626"/>
      <c r="DI6" s="626"/>
      <c r="DJ6" s="626"/>
      <c r="DK6" s="626"/>
      <c r="DL6" s="626"/>
      <c r="DM6" s="626"/>
      <c r="DN6" s="626"/>
      <c r="DO6" s="626"/>
      <c r="DP6" s="627"/>
      <c r="DQ6" s="631">
        <v>337089</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19590</v>
      </c>
      <c r="S7" s="626"/>
      <c r="T7" s="626"/>
      <c r="U7" s="626"/>
      <c r="V7" s="626"/>
      <c r="W7" s="626"/>
      <c r="X7" s="626"/>
      <c r="Y7" s="627"/>
      <c r="Z7" s="685">
        <v>0</v>
      </c>
      <c r="AA7" s="685"/>
      <c r="AB7" s="685"/>
      <c r="AC7" s="685"/>
      <c r="AD7" s="686">
        <v>19590</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6564888</v>
      </c>
      <c r="BH7" s="626"/>
      <c r="BI7" s="626"/>
      <c r="BJ7" s="626"/>
      <c r="BK7" s="626"/>
      <c r="BL7" s="626"/>
      <c r="BM7" s="626"/>
      <c r="BN7" s="627"/>
      <c r="BO7" s="685">
        <v>42.3</v>
      </c>
      <c r="BP7" s="685"/>
      <c r="BQ7" s="685"/>
      <c r="BR7" s="685"/>
      <c r="BS7" s="686" t="s">
        <v>231</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4383041</v>
      </c>
      <c r="CS7" s="626"/>
      <c r="CT7" s="626"/>
      <c r="CU7" s="626"/>
      <c r="CV7" s="626"/>
      <c r="CW7" s="626"/>
      <c r="CX7" s="626"/>
      <c r="CY7" s="627"/>
      <c r="CZ7" s="685">
        <v>11.3</v>
      </c>
      <c r="DA7" s="685"/>
      <c r="DB7" s="685"/>
      <c r="DC7" s="685"/>
      <c r="DD7" s="631">
        <v>14328</v>
      </c>
      <c r="DE7" s="626"/>
      <c r="DF7" s="626"/>
      <c r="DG7" s="626"/>
      <c r="DH7" s="626"/>
      <c r="DI7" s="626"/>
      <c r="DJ7" s="626"/>
      <c r="DK7" s="626"/>
      <c r="DL7" s="626"/>
      <c r="DM7" s="626"/>
      <c r="DN7" s="626"/>
      <c r="DO7" s="626"/>
      <c r="DP7" s="627"/>
      <c r="DQ7" s="631">
        <v>3510974</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54316</v>
      </c>
      <c r="S8" s="626"/>
      <c r="T8" s="626"/>
      <c r="U8" s="626"/>
      <c r="V8" s="626"/>
      <c r="W8" s="626"/>
      <c r="X8" s="626"/>
      <c r="Y8" s="627"/>
      <c r="Z8" s="685">
        <v>0.1</v>
      </c>
      <c r="AA8" s="685"/>
      <c r="AB8" s="685"/>
      <c r="AC8" s="685"/>
      <c r="AD8" s="686">
        <v>54316</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202654</v>
      </c>
      <c r="BH8" s="626"/>
      <c r="BI8" s="626"/>
      <c r="BJ8" s="626"/>
      <c r="BK8" s="626"/>
      <c r="BL8" s="626"/>
      <c r="BM8" s="626"/>
      <c r="BN8" s="627"/>
      <c r="BO8" s="685">
        <v>1.3</v>
      </c>
      <c r="BP8" s="685"/>
      <c r="BQ8" s="685"/>
      <c r="BR8" s="685"/>
      <c r="BS8" s="631" t="s">
        <v>128</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15211038</v>
      </c>
      <c r="CS8" s="626"/>
      <c r="CT8" s="626"/>
      <c r="CU8" s="626"/>
      <c r="CV8" s="626"/>
      <c r="CW8" s="626"/>
      <c r="CX8" s="626"/>
      <c r="CY8" s="627"/>
      <c r="CZ8" s="685">
        <v>39.4</v>
      </c>
      <c r="DA8" s="685"/>
      <c r="DB8" s="685"/>
      <c r="DC8" s="685"/>
      <c r="DD8" s="631">
        <v>41161</v>
      </c>
      <c r="DE8" s="626"/>
      <c r="DF8" s="626"/>
      <c r="DG8" s="626"/>
      <c r="DH8" s="626"/>
      <c r="DI8" s="626"/>
      <c r="DJ8" s="626"/>
      <c r="DK8" s="626"/>
      <c r="DL8" s="626"/>
      <c r="DM8" s="626"/>
      <c r="DN8" s="626"/>
      <c r="DO8" s="626"/>
      <c r="DP8" s="627"/>
      <c r="DQ8" s="631">
        <v>8006270</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49814</v>
      </c>
      <c r="S9" s="626"/>
      <c r="T9" s="626"/>
      <c r="U9" s="626"/>
      <c r="V9" s="626"/>
      <c r="W9" s="626"/>
      <c r="X9" s="626"/>
      <c r="Y9" s="627"/>
      <c r="Z9" s="685">
        <v>0.1</v>
      </c>
      <c r="AA9" s="685"/>
      <c r="AB9" s="685"/>
      <c r="AC9" s="685"/>
      <c r="AD9" s="686">
        <v>49814</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5433031</v>
      </c>
      <c r="BH9" s="626"/>
      <c r="BI9" s="626"/>
      <c r="BJ9" s="626"/>
      <c r="BK9" s="626"/>
      <c r="BL9" s="626"/>
      <c r="BM9" s="626"/>
      <c r="BN9" s="627"/>
      <c r="BO9" s="685">
        <v>35</v>
      </c>
      <c r="BP9" s="685"/>
      <c r="BQ9" s="685"/>
      <c r="BR9" s="685"/>
      <c r="BS9" s="631" t="s">
        <v>136</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3705478</v>
      </c>
      <c r="CS9" s="626"/>
      <c r="CT9" s="626"/>
      <c r="CU9" s="626"/>
      <c r="CV9" s="626"/>
      <c r="CW9" s="626"/>
      <c r="CX9" s="626"/>
      <c r="CY9" s="627"/>
      <c r="CZ9" s="685">
        <v>9.6</v>
      </c>
      <c r="DA9" s="685"/>
      <c r="DB9" s="685"/>
      <c r="DC9" s="685"/>
      <c r="DD9" s="631">
        <v>181253</v>
      </c>
      <c r="DE9" s="626"/>
      <c r="DF9" s="626"/>
      <c r="DG9" s="626"/>
      <c r="DH9" s="626"/>
      <c r="DI9" s="626"/>
      <c r="DJ9" s="626"/>
      <c r="DK9" s="626"/>
      <c r="DL9" s="626"/>
      <c r="DM9" s="626"/>
      <c r="DN9" s="626"/>
      <c r="DO9" s="626"/>
      <c r="DP9" s="627"/>
      <c r="DQ9" s="631">
        <v>2992849</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136</v>
      </c>
      <c r="S10" s="626"/>
      <c r="T10" s="626"/>
      <c r="U10" s="626"/>
      <c r="V10" s="626"/>
      <c r="W10" s="626"/>
      <c r="X10" s="626"/>
      <c r="Y10" s="627"/>
      <c r="Z10" s="685" t="s">
        <v>128</v>
      </c>
      <c r="AA10" s="685"/>
      <c r="AB10" s="685"/>
      <c r="AC10" s="685"/>
      <c r="AD10" s="686" t="s">
        <v>136</v>
      </c>
      <c r="AE10" s="686"/>
      <c r="AF10" s="686"/>
      <c r="AG10" s="686"/>
      <c r="AH10" s="686"/>
      <c r="AI10" s="686"/>
      <c r="AJ10" s="686"/>
      <c r="AK10" s="686"/>
      <c r="AL10" s="628" t="s">
        <v>128</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322713</v>
      </c>
      <c r="BH10" s="626"/>
      <c r="BI10" s="626"/>
      <c r="BJ10" s="626"/>
      <c r="BK10" s="626"/>
      <c r="BL10" s="626"/>
      <c r="BM10" s="626"/>
      <c r="BN10" s="627"/>
      <c r="BO10" s="685">
        <v>2.1</v>
      </c>
      <c r="BP10" s="685"/>
      <c r="BQ10" s="685"/>
      <c r="BR10" s="685"/>
      <c r="BS10" s="631" t="s">
        <v>128</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181857</v>
      </c>
      <c r="CS10" s="626"/>
      <c r="CT10" s="626"/>
      <c r="CU10" s="626"/>
      <c r="CV10" s="626"/>
      <c r="CW10" s="626"/>
      <c r="CX10" s="626"/>
      <c r="CY10" s="627"/>
      <c r="CZ10" s="685">
        <v>0.5</v>
      </c>
      <c r="DA10" s="685"/>
      <c r="DB10" s="685"/>
      <c r="DC10" s="685"/>
      <c r="DD10" s="631" t="s">
        <v>245</v>
      </c>
      <c r="DE10" s="626"/>
      <c r="DF10" s="626"/>
      <c r="DG10" s="626"/>
      <c r="DH10" s="626"/>
      <c r="DI10" s="626"/>
      <c r="DJ10" s="626"/>
      <c r="DK10" s="626"/>
      <c r="DL10" s="626"/>
      <c r="DM10" s="626"/>
      <c r="DN10" s="626"/>
      <c r="DO10" s="626"/>
      <c r="DP10" s="627"/>
      <c r="DQ10" s="631">
        <v>78602</v>
      </c>
      <c r="DR10" s="626"/>
      <c r="DS10" s="626"/>
      <c r="DT10" s="626"/>
      <c r="DU10" s="626"/>
      <c r="DV10" s="626"/>
      <c r="DW10" s="626"/>
      <c r="DX10" s="626"/>
      <c r="DY10" s="626"/>
      <c r="DZ10" s="626"/>
      <c r="EA10" s="626"/>
      <c r="EB10" s="626"/>
      <c r="EC10" s="666"/>
    </row>
    <row r="11" spans="2:143" ht="11.25" customHeight="1">
      <c r="B11" s="620" t="s">
        <v>246</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128</v>
      </c>
      <c r="AA11" s="685"/>
      <c r="AB11" s="685"/>
      <c r="AC11" s="685"/>
      <c r="AD11" s="686" t="s">
        <v>136</v>
      </c>
      <c r="AE11" s="686"/>
      <c r="AF11" s="686"/>
      <c r="AG11" s="686"/>
      <c r="AH11" s="686"/>
      <c r="AI11" s="686"/>
      <c r="AJ11" s="686"/>
      <c r="AK11" s="686"/>
      <c r="AL11" s="628" t="s">
        <v>128</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606490</v>
      </c>
      <c r="BH11" s="626"/>
      <c r="BI11" s="626"/>
      <c r="BJ11" s="626"/>
      <c r="BK11" s="626"/>
      <c r="BL11" s="626"/>
      <c r="BM11" s="626"/>
      <c r="BN11" s="627"/>
      <c r="BO11" s="685">
        <v>3.9</v>
      </c>
      <c r="BP11" s="685"/>
      <c r="BQ11" s="685"/>
      <c r="BR11" s="685"/>
      <c r="BS11" s="631" t="s">
        <v>128</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1408752</v>
      </c>
      <c r="CS11" s="626"/>
      <c r="CT11" s="626"/>
      <c r="CU11" s="626"/>
      <c r="CV11" s="626"/>
      <c r="CW11" s="626"/>
      <c r="CX11" s="626"/>
      <c r="CY11" s="627"/>
      <c r="CZ11" s="685">
        <v>3.6</v>
      </c>
      <c r="DA11" s="685"/>
      <c r="DB11" s="685"/>
      <c r="DC11" s="685"/>
      <c r="DD11" s="631">
        <v>343940</v>
      </c>
      <c r="DE11" s="626"/>
      <c r="DF11" s="626"/>
      <c r="DG11" s="626"/>
      <c r="DH11" s="626"/>
      <c r="DI11" s="626"/>
      <c r="DJ11" s="626"/>
      <c r="DK11" s="626"/>
      <c r="DL11" s="626"/>
      <c r="DM11" s="626"/>
      <c r="DN11" s="626"/>
      <c r="DO11" s="626"/>
      <c r="DP11" s="627"/>
      <c r="DQ11" s="631">
        <v>1100152</v>
      </c>
      <c r="DR11" s="626"/>
      <c r="DS11" s="626"/>
      <c r="DT11" s="626"/>
      <c r="DU11" s="626"/>
      <c r="DV11" s="626"/>
      <c r="DW11" s="626"/>
      <c r="DX11" s="626"/>
      <c r="DY11" s="626"/>
      <c r="DZ11" s="626"/>
      <c r="EA11" s="626"/>
      <c r="EB11" s="626"/>
      <c r="EC11" s="666"/>
    </row>
    <row r="12" spans="2:143" ht="11.25" customHeight="1">
      <c r="B12" s="620" t="s">
        <v>249</v>
      </c>
      <c r="C12" s="621"/>
      <c r="D12" s="621"/>
      <c r="E12" s="621"/>
      <c r="F12" s="621"/>
      <c r="G12" s="621"/>
      <c r="H12" s="621"/>
      <c r="I12" s="621"/>
      <c r="J12" s="621"/>
      <c r="K12" s="621"/>
      <c r="L12" s="621"/>
      <c r="M12" s="621"/>
      <c r="N12" s="621"/>
      <c r="O12" s="621"/>
      <c r="P12" s="621"/>
      <c r="Q12" s="622"/>
      <c r="R12" s="623">
        <v>2012934</v>
      </c>
      <c r="S12" s="626"/>
      <c r="T12" s="626"/>
      <c r="U12" s="626"/>
      <c r="V12" s="626"/>
      <c r="W12" s="626"/>
      <c r="X12" s="626"/>
      <c r="Y12" s="627"/>
      <c r="Z12" s="685">
        <v>4.7</v>
      </c>
      <c r="AA12" s="685"/>
      <c r="AB12" s="685"/>
      <c r="AC12" s="685"/>
      <c r="AD12" s="686">
        <v>2012934</v>
      </c>
      <c r="AE12" s="686"/>
      <c r="AF12" s="686"/>
      <c r="AG12" s="686"/>
      <c r="AH12" s="686"/>
      <c r="AI12" s="686"/>
      <c r="AJ12" s="686"/>
      <c r="AK12" s="686"/>
      <c r="AL12" s="628">
        <v>8.8000000000000007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7375427</v>
      </c>
      <c r="BH12" s="626"/>
      <c r="BI12" s="626"/>
      <c r="BJ12" s="626"/>
      <c r="BK12" s="626"/>
      <c r="BL12" s="626"/>
      <c r="BM12" s="626"/>
      <c r="BN12" s="627"/>
      <c r="BO12" s="685">
        <v>47.6</v>
      </c>
      <c r="BP12" s="685"/>
      <c r="BQ12" s="685"/>
      <c r="BR12" s="685"/>
      <c r="BS12" s="631" t="s">
        <v>136</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327244</v>
      </c>
      <c r="CS12" s="626"/>
      <c r="CT12" s="626"/>
      <c r="CU12" s="626"/>
      <c r="CV12" s="626"/>
      <c r="CW12" s="626"/>
      <c r="CX12" s="626"/>
      <c r="CY12" s="627"/>
      <c r="CZ12" s="685">
        <v>0.8</v>
      </c>
      <c r="DA12" s="685"/>
      <c r="DB12" s="685"/>
      <c r="DC12" s="685"/>
      <c r="DD12" s="631" t="s">
        <v>136</v>
      </c>
      <c r="DE12" s="626"/>
      <c r="DF12" s="626"/>
      <c r="DG12" s="626"/>
      <c r="DH12" s="626"/>
      <c r="DI12" s="626"/>
      <c r="DJ12" s="626"/>
      <c r="DK12" s="626"/>
      <c r="DL12" s="626"/>
      <c r="DM12" s="626"/>
      <c r="DN12" s="626"/>
      <c r="DO12" s="626"/>
      <c r="DP12" s="627"/>
      <c r="DQ12" s="631">
        <v>148911</v>
      </c>
      <c r="DR12" s="626"/>
      <c r="DS12" s="626"/>
      <c r="DT12" s="626"/>
      <c r="DU12" s="626"/>
      <c r="DV12" s="626"/>
      <c r="DW12" s="626"/>
      <c r="DX12" s="626"/>
      <c r="DY12" s="626"/>
      <c r="DZ12" s="626"/>
      <c r="EA12" s="626"/>
      <c r="EB12" s="626"/>
      <c r="EC12" s="666"/>
    </row>
    <row r="13" spans="2:143" ht="11.25" customHeight="1">
      <c r="B13" s="620" t="s">
        <v>252</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128</v>
      </c>
      <c r="AA13" s="685"/>
      <c r="AB13" s="685"/>
      <c r="AC13" s="685"/>
      <c r="AD13" s="686" t="s">
        <v>231</v>
      </c>
      <c r="AE13" s="686"/>
      <c r="AF13" s="686"/>
      <c r="AG13" s="686"/>
      <c r="AH13" s="686"/>
      <c r="AI13" s="686"/>
      <c r="AJ13" s="686"/>
      <c r="AK13" s="686"/>
      <c r="AL13" s="628" t="s">
        <v>128</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7293706</v>
      </c>
      <c r="BH13" s="626"/>
      <c r="BI13" s="626"/>
      <c r="BJ13" s="626"/>
      <c r="BK13" s="626"/>
      <c r="BL13" s="626"/>
      <c r="BM13" s="626"/>
      <c r="BN13" s="627"/>
      <c r="BO13" s="685">
        <v>47</v>
      </c>
      <c r="BP13" s="685"/>
      <c r="BQ13" s="685"/>
      <c r="BR13" s="685"/>
      <c r="BS13" s="631" t="s">
        <v>136</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2806212</v>
      </c>
      <c r="CS13" s="626"/>
      <c r="CT13" s="626"/>
      <c r="CU13" s="626"/>
      <c r="CV13" s="626"/>
      <c r="CW13" s="626"/>
      <c r="CX13" s="626"/>
      <c r="CY13" s="627"/>
      <c r="CZ13" s="685">
        <v>7.3</v>
      </c>
      <c r="DA13" s="685"/>
      <c r="DB13" s="685"/>
      <c r="DC13" s="685"/>
      <c r="DD13" s="631">
        <v>622594</v>
      </c>
      <c r="DE13" s="626"/>
      <c r="DF13" s="626"/>
      <c r="DG13" s="626"/>
      <c r="DH13" s="626"/>
      <c r="DI13" s="626"/>
      <c r="DJ13" s="626"/>
      <c r="DK13" s="626"/>
      <c r="DL13" s="626"/>
      <c r="DM13" s="626"/>
      <c r="DN13" s="626"/>
      <c r="DO13" s="626"/>
      <c r="DP13" s="627"/>
      <c r="DQ13" s="631">
        <v>2189448</v>
      </c>
      <c r="DR13" s="626"/>
      <c r="DS13" s="626"/>
      <c r="DT13" s="626"/>
      <c r="DU13" s="626"/>
      <c r="DV13" s="626"/>
      <c r="DW13" s="626"/>
      <c r="DX13" s="626"/>
      <c r="DY13" s="626"/>
      <c r="DZ13" s="626"/>
      <c r="EA13" s="626"/>
      <c r="EB13" s="626"/>
      <c r="EC13" s="666"/>
    </row>
    <row r="14" spans="2:143" ht="11.25" customHeight="1">
      <c r="B14" s="620" t="s">
        <v>255</v>
      </c>
      <c r="C14" s="621"/>
      <c r="D14" s="621"/>
      <c r="E14" s="621"/>
      <c r="F14" s="621"/>
      <c r="G14" s="621"/>
      <c r="H14" s="621"/>
      <c r="I14" s="621"/>
      <c r="J14" s="621"/>
      <c r="K14" s="621"/>
      <c r="L14" s="621"/>
      <c r="M14" s="621"/>
      <c r="N14" s="621"/>
      <c r="O14" s="621"/>
      <c r="P14" s="621"/>
      <c r="Q14" s="622"/>
      <c r="R14" s="623" t="s">
        <v>136</v>
      </c>
      <c r="S14" s="626"/>
      <c r="T14" s="626"/>
      <c r="U14" s="626"/>
      <c r="V14" s="626"/>
      <c r="W14" s="626"/>
      <c r="X14" s="626"/>
      <c r="Y14" s="627"/>
      <c r="Z14" s="685" t="s">
        <v>128</v>
      </c>
      <c r="AA14" s="685"/>
      <c r="AB14" s="685"/>
      <c r="AC14" s="685"/>
      <c r="AD14" s="686" t="s">
        <v>136</v>
      </c>
      <c r="AE14" s="686"/>
      <c r="AF14" s="686"/>
      <c r="AG14" s="686"/>
      <c r="AH14" s="686"/>
      <c r="AI14" s="686"/>
      <c r="AJ14" s="686"/>
      <c r="AK14" s="686"/>
      <c r="AL14" s="628" t="s">
        <v>128</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310753</v>
      </c>
      <c r="BH14" s="626"/>
      <c r="BI14" s="626"/>
      <c r="BJ14" s="626"/>
      <c r="BK14" s="626"/>
      <c r="BL14" s="626"/>
      <c r="BM14" s="626"/>
      <c r="BN14" s="627"/>
      <c r="BO14" s="685">
        <v>2</v>
      </c>
      <c r="BP14" s="685"/>
      <c r="BQ14" s="685"/>
      <c r="BR14" s="685"/>
      <c r="BS14" s="631" t="s">
        <v>128</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1607201</v>
      </c>
      <c r="CS14" s="626"/>
      <c r="CT14" s="626"/>
      <c r="CU14" s="626"/>
      <c r="CV14" s="626"/>
      <c r="CW14" s="626"/>
      <c r="CX14" s="626"/>
      <c r="CY14" s="627"/>
      <c r="CZ14" s="685">
        <v>4.2</v>
      </c>
      <c r="DA14" s="685"/>
      <c r="DB14" s="685"/>
      <c r="DC14" s="685"/>
      <c r="DD14" s="631">
        <v>9799</v>
      </c>
      <c r="DE14" s="626"/>
      <c r="DF14" s="626"/>
      <c r="DG14" s="626"/>
      <c r="DH14" s="626"/>
      <c r="DI14" s="626"/>
      <c r="DJ14" s="626"/>
      <c r="DK14" s="626"/>
      <c r="DL14" s="626"/>
      <c r="DM14" s="626"/>
      <c r="DN14" s="626"/>
      <c r="DO14" s="626"/>
      <c r="DP14" s="627"/>
      <c r="DQ14" s="631">
        <v>1588776</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222076</v>
      </c>
      <c r="S15" s="626"/>
      <c r="T15" s="626"/>
      <c r="U15" s="626"/>
      <c r="V15" s="626"/>
      <c r="W15" s="626"/>
      <c r="X15" s="626"/>
      <c r="Y15" s="627"/>
      <c r="Z15" s="685">
        <v>0.5</v>
      </c>
      <c r="AA15" s="685"/>
      <c r="AB15" s="685"/>
      <c r="AC15" s="685"/>
      <c r="AD15" s="686">
        <v>222076</v>
      </c>
      <c r="AE15" s="686"/>
      <c r="AF15" s="686"/>
      <c r="AG15" s="686"/>
      <c r="AH15" s="686"/>
      <c r="AI15" s="686"/>
      <c r="AJ15" s="686"/>
      <c r="AK15" s="686"/>
      <c r="AL15" s="628">
        <v>1</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736477</v>
      </c>
      <c r="BH15" s="626"/>
      <c r="BI15" s="626"/>
      <c r="BJ15" s="626"/>
      <c r="BK15" s="626"/>
      <c r="BL15" s="626"/>
      <c r="BM15" s="626"/>
      <c r="BN15" s="627"/>
      <c r="BO15" s="685">
        <v>4.7</v>
      </c>
      <c r="BP15" s="685"/>
      <c r="BQ15" s="685"/>
      <c r="BR15" s="685"/>
      <c r="BS15" s="631" t="s">
        <v>128</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4841964</v>
      </c>
      <c r="CS15" s="626"/>
      <c r="CT15" s="626"/>
      <c r="CU15" s="626"/>
      <c r="CV15" s="626"/>
      <c r="CW15" s="626"/>
      <c r="CX15" s="626"/>
      <c r="CY15" s="627"/>
      <c r="CZ15" s="685">
        <v>12.5</v>
      </c>
      <c r="DA15" s="685"/>
      <c r="DB15" s="685"/>
      <c r="DC15" s="685"/>
      <c r="DD15" s="631">
        <v>1474801</v>
      </c>
      <c r="DE15" s="626"/>
      <c r="DF15" s="626"/>
      <c r="DG15" s="626"/>
      <c r="DH15" s="626"/>
      <c r="DI15" s="626"/>
      <c r="DJ15" s="626"/>
      <c r="DK15" s="626"/>
      <c r="DL15" s="626"/>
      <c r="DM15" s="626"/>
      <c r="DN15" s="626"/>
      <c r="DO15" s="626"/>
      <c r="DP15" s="627"/>
      <c r="DQ15" s="631">
        <v>2907834</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245</v>
      </c>
      <c r="S16" s="626"/>
      <c r="T16" s="626"/>
      <c r="U16" s="626"/>
      <c r="V16" s="626"/>
      <c r="W16" s="626"/>
      <c r="X16" s="626"/>
      <c r="Y16" s="627"/>
      <c r="Z16" s="685" t="s">
        <v>136</v>
      </c>
      <c r="AA16" s="685"/>
      <c r="AB16" s="685"/>
      <c r="AC16" s="685"/>
      <c r="AD16" s="686" t="s">
        <v>128</v>
      </c>
      <c r="AE16" s="686"/>
      <c r="AF16" s="686"/>
      <c r="AG16" s="686"/>
      <c r="AH16" s="686"/>
      <c r="AI16" s="686"/>
      <c r="AJ16" s="686"/>
      <c r="AK16" s="686"/>
      <c r="AL16" s="628" t="s">
        <v>128</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136</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136</v>
      </c>
      <c r="CS16" s="626"/>
      <c r="CT16" s="626"/>
      <c r="CU16" s="626"/>
      <c r="CV16" s="626"/>
      <c r="CW16" s="626"/>
      <c r="CX16" s="626"/>
      <c r="CY16" s="627"/>
      <c r="CZ16" s="685" t="s">
        <v>128</v>
      </c>
      <c r="DA16" s="685"/>
      <c r="DB16" s="685"/>
      <c r="DC16" s="685"/>
      <c r="DD16" s="631" t="s">
        <v>245</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108635</v>
      </c>
      <c r="S17" s="626"/>
      <c r="T17" s="626"/>
      <c r="U17" s="626"/>
      <c r="V17" s="626"/>
      <c r="W17" s="626"/>
      <c r="X17" s="626"/>
      <c r="Y17" s="627"/>
      <c r="Z17" s="685">
        <v>0.3</v>
      </c>
      <c r="AA17" s="685"/>
      <c r="AB17" s="685"/>
      <c r="AC17" s="685"/>
      <c r="AD17" s="686">
        <v>108635</v>
      </c>
      <c r="AE17" s="686"/>
      <c r="AF17" s="686"/>
      <c r="AG17" s="686"/>
      <c r="AH17" s="686"/>
      <c r="AI17" s="686"/>
      <c r="AJ17" s="686"/>
      <c r="AK17" s="686"/>
      <c r="AL17" s="628">
        <v>0.5</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128</v>
      </c>
      <c r="BP17" s="685"/>
      <c r="BQ17" s="685"/>
      <c r="BR17" s="685"/>
      <c r="BS17" s="631" t="s">
        <v>136</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3821048</v>
      </c>
      <c r="CS17" s="626"/>
      <c r="CT17" s="626"/>
      <c r="CU17" s="626"/>
      <c r="CV17" s="626"/>
      <c r="CW17" s="626"/>
      <c r="CX17" s="626"/>
      <c r="CY17" s="627"/>
      <c r="CZ17" s="685">
        <v>9.9</v>
      </c>
      <c r="DA17" s="685"/>
      <c r="DB17" s="685"/>
      <c r="DC17" s="685"/>
      <c r="DD17" s="631" t="s">
        <v>136</v>
      </c>
      <c r="DE17" s="626"/>
      <c r="DF17" s="626"/>
      <c r="DG17" s="626"/>
      <c r="DH17" s="626"/>
      <c r="DI17" s="626"/>
      <c r="DJ17" s="626"/>
      <c r="DK17" s="626"/>
      <c r="DL17" s="626"/>
      <c r="DM17" s="626"/>
      <c r="DN17" s="626"/>
      <c r="DO17" s="626"/>
      <c r="DP17" s="627"/>
      <c r="DQ17" s="631">
        <v>3820709</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5714154</v>
      </c>
      <c r="S18" s="626"/>
      <c r="T18" s="626"/>
      <c r="U18" s="626"/>
      <c r="V18" s="626"/>
      <c r="W18" s="626"/>
      <c r="X18" s="626"/>
      <c r="Y18" s="627"/>
      <c r="Z18" s="685">
        <v>13.3</v>
      </c>
      <c r="AA18" s="685"/>
      <c r="AB18" s="685"/>
      <c r="AC18" s="685"/>
      <c r="AD18" s="686">
        <v>4934490</v>
      </c>
      <c r="AE18" s="686"/>
      <c r="AF18" s="686"/>
      <c r="AG18" s="686"/>
      <c r="AH18" s="686"/>
      <c r="AI18" s="686"/>
      <c r="AJ18" s="686"/>
      <c r="AK18" s="686"/>
      <c r="AL18" s="628">
        <v>21.5</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245</v>
      </c>
      <c r="CS18" s="626"/>
      <c r="CT18" s="626"/>
      <c r="CU18" s="626"/>
      <c r="CV18" s="626"/>
      <c r="CW18" s="626"/>
      <c r="CX18" s="626"/>
      <c r="CY18" s="627"/>
      <c r="CZ18" s="685" t="s">
        <v>231</v>
      </c>
      <c r="DA18" s="685"/>
      <c r="DB18" s="685"/>
      <c r="DC18" s="685"/>
      <c r="DD18" s="631" t="s">
        <v>136</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4934490</v>
      </c>
      <c r="S19" s="626"/>
      <c r="T19" s="626"/>
      <c r="U19" s="626"/>
      <c r="V19" s="626"/>
      <c r="W19" s="626"/>
      <c r="X19" s="626"/>
      <c r="Y19" s="627"/>
      <c r="Z19" s="685">
        <v>11.5</v>
      </c>
      <c r="AA19" s="685"/>
      <c r="AB19" s="685"/>
      <c r="AC19" s="685"/>
      <c r="AD19" s="686">
        <v>4934490</v>
      </c>
      <c r="AE19" s="686"/>
      <c r="AF19" s="686"/>
      <c r="AG19" s="686"/>
      <c r="AH19" s="686"/>
      <c r="AI19" s="686"/>
      <c r="AJ19" s="686"/>
      <c r="AK19" s="686"/>
      <c r="AL19" s="628">
        <v>21.5</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520435</v>
      </c>
      <c r="BH19" s="626"/>
      <c r="BI19" s="626"/>
      <c r="BJ19" s="626"/>
      <c r="BK19" s="626"/>
      <c r="BL19" s="626"/>
      <c r="BM19" s="626"/>
      <c r="BN19" s="627"/>
      <c r="BO19" s="685">
        <v>3.4</v>
      </c>
      <c r="BP19" s="685"/>
      <c r="BQ19" s="685"/>
      <c r="BR19" s="685"/>
      <c r="BS19" s="631" t="s">
        <v>128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245</v>
      </c>
      <c r="DA19" s="685"/>
      <c r="DB19" s="685"/>
      <c r="DC19" s="685"/>
      <c r="DD19" s="631" t="s">
        <v>136</v>
      </c>
      <c r="DE19" s="626"/>
      <c r="DF19" s="626"/>
      <c r="DG19" s="626"/>
      <c r="DH19" s="626"/>
      <c r="DI19" s="626"/>
      <c r="DJ19" s="626"/>
      <c r="DK19" s="626"/>
      <c r="DL19" s="626"/>
      <c r="DM19" s="626"/>
      <c r="DN19" s="626"/>
      <c r="DO19" s="626"/>
      <c r="DP19" s="627"/>
      <c r="DQ19" s="631" t="s">
        <v>136</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775660</v>
      </c>
      <c r="S20" s="626"/>
      <c r="T20" s="626"/>
      <c r="U20" s="626"/>
      <c r="V20" s="626"/>
      <c r="W20" s="626"/>
      <c r="X20" s="626"/>
      <c r="Y20" s="627"/>
      <c r="Z20" s="685">
        <v>1.8</v>
      </c>
      <c r="AA20" s="685"/>
      <c r="AB20" s="685"/>
      <c r="AC20" s="685"/>
      <c r="AD20" s="686" t="s">
        <v>136</v>
      </c>
      <c r="AE20" s="686"/>
      <c r="AF20" s="686"/>
      <c r="AG20" s="686"/>
      <c r="AH20" s="686"/>
      <c r="AI20" s="686"/>
      <c r="AJ20" s="686"/>
      <c r="AK20" s="686"/>
      <c r="AL20" s="628" t="s">
        <v>136</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520435</v>
      </c>
      <c r="BH20" s="626"/>
      <c r="BI20" s="626"/>
      <c r="BJ20" s="626"/>
      <c r="BK20" s="626"/>
      <c r="BL20" s="626"/>
      <c r="BM20" s="626"/>
      <c r="BN20" s="627"/>
      <c r="BO20" s="685">
        <v>3.4</v>
      </c>
      <c r="BP20" s="685"/>
      <c r="BQ20" s="685"/>
      <c r="BR20" s="685"/>
      <c r="BS20" s="631" t="s">
        <v>128</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38630924</v>
      </c>
      <c r="CS20" s="626"/>
      <c r="CT20" s="626"/>
      <c r="CU20" s="626"/>
      <c r="CV20" s="626"/>
      <c r="CW20" s="626"/>
      <c r="CX20" s="626"/>
      <c r="CY20" s="627"/>
      <c r="CZ20" s="685">
        <v>100</v>
      </c>
      <c r="DA20" s="685"/>
      <c r="DB20" s="685"/>
      <c r="DC20" s="685"/>
      <c r="DD20" s="631">
        <v>2707839</v>
      </c>
      <c r="DE20" s="626"/>
      <c r="DF20" s="626"/>
      <c r="DG20" s="626"/>
      <c r="DH20" s="626"/>
      <c r="DI20" s="626"/>
      <c r="DJ20" s="626"/>
      <c r="DK20" s="626"/>
      <c r="DL20" s="626"/>
      <c r="DM20" s="626"/>
      <c r="DN20" s="626"/>
      <c r="DO20" s="626"/>
      <c r="DP20" s="627"/>
      <c r="DQ20" s="631">
        <v>26681614</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v>4004</v>
      </c>
      <c r="S21" s="626"/>
      <c r="T21" s="626"/>
      <c r="U21" s="626"/>
      <c r="V21" s="626"/>
      <c r="W21" s="626"/>
      <c r="X21" s="626"/>
      <c r="Y21" s="627"/>
      <c r="Z21" s="685">
        <v>0</v>
      </c>
      <c r="AA21" s="685"/>
      <c r="AB21" s="685"/>
      <c r="AC21" s="685"/>
      <c r="AD21" s="686" t="s">
        <v>136</v>
      </c>
      <c r="AE21" s="686"/>
      <c r="AF21" s="686"/>
      <c r="AG21" s="686"/>
      <c r="AH21" s="686"/>
      <c r="AI21" s="686"/>
      <c r="AJ21" s="686"/>
      <c r="AK21" s="686"/>
      <c r="AL21" s="628" t="s">
        <v>245</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128</v>
      </c>
      <c r="BP21" s="685"/>
      <c r="BQ21" s="685"/>
      <c r="BR21" s="685"/>
      <c r="BS21" s="631" t="s">
        <v>245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24211183</v>
      </c>
      <c r="S22" s="626"/>
      <c r="T22" s="626"/>
      <c r="U22" s="626"/>
      <c r="V22" s="626"/>
      <c r="W22" s="626"/>
      <c r="X22" s="626"/>
      <c r="Y22" s="627"/>
      <c r="Z22" s="685">
        <v>56.5</v>
      </c>
      <c r="AA22" s="685"/>
      <c r="AB22" s="685"/>
      <c r="AC22" s="685"/>
      <c r="AD22" s="686">
        <v>22911084</v>
      </c>
      <c r="AE22" s="686"/>
      <c r="AF22" s="686"/>
      <c r="AG22" s="686"/>
      <c r="AH22" s="686"/>
      <c r="AI22" s="686"/>
      <c r="AJ22" s="686"/>
      <c r="AK22" s="686"/>
      <c r="AL22" s="628">
        <v>99.7</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136</v>
      </c>
      <c r="BP22" s="685"/>
      <c r="BQ22" s="685"/>
      <c r="BR22" s="685"/>
      <c r="BS22" s="631" t="s">
        <v>136</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v>18721</v>
      </c>
      <c r="S23" s="626"/>
      <c r="T23" s="626"/>
      <c r="U23" s="626"/>
      <c r="V23" s="626"/>
      <c r="W23" s="626"/>
      <c r="X23" s="626"/>
      <c r="Y23" s="627"/>
      <c r="Z23" s="685">
        <v>0</v>
      </c>
      <c r="AA23" s="685"/>
      <c r="AB23" s="685"/>
      <c r="AC23" s="685"/>
      <c r="AD23" s="686">
        <v>18721</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520435</v>
      </c>
      <c r="BH23" s="626"/>
      <c r="BI23" s="626"/>
      <c r="BJ23" s="626"/>
      <c r="BK23" s="626"/>
      <c r="BL23" s="626"/>
      <c r="BM23" s="626"/>
      <c r="BN23" s="627"/>
      <c r="BO23" s="685">
        <v>3.4</v>
      </c>
      <c r="BP23" s="685"/>
      <c r="BQ23" s="685"/>
      <c r="BR23" s="685"/>
      <c r="BS23" s="631" t="s">
        <v>245</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346980</v>
      </c>
      <c r="S24" s="626"/>
      <c r="T24" s="626"/>
      <c r="U24" s="626"/>
      <c r="V24" s="626"/>
      <c r="W24" s="626"/>
      <c r="X24" s="626"/>
      <c r="Y24" s="627"/>
      <c r="Z24" s="685">
        <v>0.8</v>
      </c>
      <c r="AA24" s="685"/>
      <c r="AB24" s="685"/>
      <c r="AC24" s="685"/>
      <c r="AD24" s="686" t="s">
        <v>128</v>
      </c>
      <c r="AE24" s="686"/>
      <c r="AF24" s="686"/>
      <c r="AG24" s="686"/>
      <c r="AH24" s="686"/>
      <c r="AI24" s="686"/>
      <c r="AJ24" s="686"/>
      <c r="AK24" s="686"/>
      <c r="AL24" s="628" t="s">
        <v>136</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245</v>
      </c>
      <c r="BP24" s="685"/>
      <c r="BQ24" s="685"/>
      <c r="BR24" s="685"/>
      <c r="BS24" s="631" t="s">
        <v>136</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18527039</v>
      </c>
      <c r="CS24" s="689"/>
      <c r="CT24" s="689"/>
      <c r="CU24" s="689"/>
      <c r="CV24" s="689"/>
      <c r="CW24" s="689"/>
      <c r="CX24" s="689"/>
      <c r="CY24" s="735"/>
      <c r="CZ24" s="736">
        <v>48</v>
      </c>
      <c r="DA24" s="705"/>
      <c r="DB24" s="705"/>
      <c r="DC24" s="739"/>
      <c r="DD24" s="734">
        <v>11938277</v>
      </c>
      <c r="DE24" s="689"/>
      <c r="DF24" s="689"/>
      <c r="DG24" s="689"/>
      <c r="DH24" s="689"/>
      <c r="DI24" s="689"/>
      <c r="DJ24" s="689"/>
      <c r="DK24" s="735"/>
      <c r="DL24" s="734">
        <v>11400544</v>
      </c>
      <c r="DM24" s="689"/>
      <c r="DN24" s="689"/>
      <c r="DO24" s="689"/>
      <c r="DP24" s="689"/>
      <c r="DQ24" s="689"/>
      <c r="DR24" s="689"/>
      <c r="DS24" s="689"/>
      <c r="DT24" s="689"/>
      <c r="DU24" s="689"/>
      <c r="DV24" s="735"/>
      <c r="DW24" s="736">
        <v>46.6</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357561</v>
      </c>
      <c r="S25" s="626"/>
      <c r="T25" s="626"/>
      <c r="U25" s="626"/>
      <c r="V25" s="626"/>
      <c r="W25" s="626"/>
      <c r="X25" s="626"/>
      <c r="Y25" s="627"/>
      <c r="Z25" s="685">
        <v>0.8</v>
      </c>
      <c r="AA25" s="685"/>
      <c r="AB25" s="685"/>
      <c r="AC25" s="685"/>
      <c r="AD25" s="686">
        <v>42038</v>
      </c>
      <c r="AE25" s="686"/>
      <c r="AF25" s="686"/>
      <c r="AG25" s="686"/>
      <c r="AH25" s="686"/>
      <c r="AI25" s="686"/>
      <c r="AJ25" s="686"/>
      <c r="AK25" s="686"/>
      <c r="AL25" s="628">
        <v>0.2</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128</v>
      </c>
      <c r="BP25" s="685"/>
      <c r="BQ25" s="685"/>
      <c r="BR25" s="685"/>
      <c r="BS25" s="631" t="s">
        <v>136</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5581737</v>
      </c>
      <c r="CS25" s="624"/>
      <c r="CT25" s="624"/>
      <c r="CU25" s="624"/>
      <c r="CV25" s="624"/>
      <c r="CW25" s="624"/>
      <c r="CX25" s="624"/>
      <c r="CY25" s="625"/>
      <c r="CZ25" s="628">
        <v>14.4</v>
      </c>
      <c r="DA25" s="657"/>
      <c r="DB25" s="657"/>
      <c r="DC25" s="658"/>
      <c r="DD25" s="631">
        <v>5177504</v>
      </c>
      <c r="DE25" s="624"/>
      <c r="DF25" s="624"/>
      <c r="DG25" s="624"/>
      <c r="DH25" s="624"/>
      <c r="DI25" s="624"/>
      <c r="DJ25" s="624"/>
      <c r="DK25" s="625"/>
      <c r="DL25" s="631">
        <v>5176049</v>
      </c>
      <c r="DM25" s="624"/>
      <c r="DN25" s="624"/>
      <c r="DO25" s="624"/>
      <c r="DP25" s="624"/>
      <c r="DQ25" s="624"/>
      <c r="DR25" s="624"/>
      <c r="DS25" s="624"/>
      <c r="DT25" s="624"/>
      <c r="DU25" s="624"/>
      <c r="DV25" s="625"/>
      <c r="DW25" s="628">
        <v>21.1</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255340</v>
      </c>
      <c r="S26" s="626"/>
      <c r="T26" s="626"/>
      <c r="U26" s="626"/>
      <c r="V26" s="626"/>
      <c r="W26" s="626"/>
      <c r="X26" s="626"/>
      <c r="Y26" s="627"/>
      <c r="Z26" s="685">
        <v>0.6</v>
      </c>
      <c r="AA26" s="685"/>
      <c r="AB26" s="685"/>
      <c r="AC26" s="685"/>
      <c r="AD26" s="686" t="s">
        <v>136</v>
      </c>
      <c r="AE26" s="686"/>
      <c r="AF26" s="686"/>
      <c r="AG26" s="686"/>
      <c r="AH26" s="686"/>
      <c r="AI26" s="686"/>
      <c r="AJ26" s="686"/>
      <c r="AK26" s="686"/>
      <c r="AL26" s="628" t="s">
        <v>231</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136</v>
      </c>
      <c r="BH26" s="626"/>
      <c r="BI26" s="626"/>
      <c r="BJ26" s="626"/>
      <c r="BK26" s="626"/>
      <c r="BL26" s="626"/>
      <c r="BM26" s="626"/>
      <c r="BN26" s="627"/>
      <c r="BO26" s="685" t="s">
        <v>128</v>
      </c>
      <c r="BP26" s="685"/>
      <c r="BQ26" s="685"/>
      <c r="BR26" s="685"/>
      <c r="BS26" s="631" t="s">
        <v>245</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3913787</v>
      </c>
      <c r="CS26" s="626"/>
      <c r="CT26" s="626"/>
      <c r="CU26" s="626"/>
      <c r="CV26" s="626"/>
      <c r="CW26" s="626"/>
      <c r="CX26" s="626"/>
      <c r="CY26" s="627"/>
      <c r="CZ26" s="628">
        <v>10.1</v>
      </c>
      <c r="DA26" s="657"/>
      <c r="DB26" s="657"/>
      <c r="DC26" s="658"/>
      <c r="DD26" s="631">
        <v>3526685</v>
      </c>
      <c r="DE26" s="626"/>
      <c r="DF26" s="626"/>
      <c r="DG26" s="626"/>
      <c r="DH26" s="626"/>
      <c r="DI26" s="626"/>
      <c r="DJ26" s="626"/>
      <c r="DK26" s="627"/>
      <c r="DL26" s="631" t="s">
        <v>136</v>
      </c>
      <c r="DM26" s="626"/>
      <c r="DN26" s="626"/>
      <c r="DO26" s="626"/>
      <c r="DP26" s="626"/>
      <c r="DQ26" s="626"/>
      <c r="DR26" s="626"/>
      <c r="DS26" s="626"/>
      <c r="DT26" s="626"/>
      <c r="DU26" s="626"/>
      <c r="DV26" s="627"/>
      <c r="DW26" s="628" t="s">
        <v>128</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5505375</v>
      </c>
      <c r="S27" s="626"/>
      <c r="T27" s="626"/>
      <c r="U27" s="626"/>
      <c r="V27" s="626"/>
      <c r="W27" s="626"/>
      <c r="X27" s="626"/>
      <c r="Y27" s="627"/>
      <c r="Z27" s="685">
        <v>12.9</v>
      </c>
      <c r="AA27" s="685"/>
      <c r="AB27" s="685"/>
      <c r="AC27" s="685"/>
      <c r="AD27" s="686" t="s">
        <v>128</v>
      </c>
      <c r="AE27" s="686"/>
      <c r="AF27" s="686"/>
      <c r="AG27" s="686"/>
      <c r="AH27" s="686"/>
      <c r="AI27" s="686"/>
      <c r="AJ27" s="686"/>
      <c r="AK27" s="686"/>
      <c r="AL27" s="628" t="s">
        <v>136</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15507980</v>
      </c>
      <c r="BH27" s="626"/>
      <c r="BI27" s="626"/>
      <c r="BJ27" s="626"/>
      <c r="BK27" s="626"/>
      <c r="BL27" s="626"/>
      <c r="BM27" s="626"/>
      <c r="BN27" s="627"/>
      <c r="BO27" s="685">
        <v>100</v>
      </c>
      <c r="BP27" s="685"/>
      <c r="BQ27" s="685"/>
      <c r="BR27" s="685"/>
      <c r="BS27" s="631" t="s">
        <v>245</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9124254</v>
      </c>
      <c r="CS27" s="624"/>
      <c r="CT27" s="624"/>
      <c r="CU27" s="624"/>
      <c r="CV27" s="624"/>
      <c r="CW27" s="624"/>
      <c r="CX27" s="624"/>
      <c r="CY27" s="625"/>
      <c r="CZ27" s="628">
        <v>23.6</v>
      </c>
      <c r="DA27" s="657"/>
      <c r="DB27" s="657"/>
      <c r="DC27" s="658"/>
      <c r="DD27" s="631">
        <v>2940064</v>
      </c>
      <c r="DE27" s="624"/>
      <c r="DF27" s="624"/>
      <c r="DG27" s="624"/>
      <c r="DH27" s="624"/>
      <c r="DI27" s="624"/>
      <c r="DJ27" s="624"/>
      <c r="DK27" s="625"/>
      <c r="DL27" s="631">
        <v>2784790</v>
      </c>
      <c r="DM27" s="624"/>
      <c r="DN27" s="624"/>
      <c r="DO27" s="624"/>
      <c r="DP27" s="624"/>
      <c r="DQ27" s="624"/>
      <c r="DR27" s="624"/>
      <c r="DS27" s="624"/>
      <c r="DT27" s="624"/>
      <c r="DU27" s="624"/>
      <c r="DV27" s="625"/>
      <c r="DW27" s="628">
        <v>11.4</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136</v>
      </c>
      <c r="AA28" s="685"/>
      <c r="AB28" s="685"/>
      <c r="AC28" s="685"/>
      <c r="AD28" s="686" t="s">
        <v>136</v>
      </c>
      <c r="AE28" s="686"/>
      <c r="AF28" s="686"/>
      <c r="AG28" s="686"/>
      <c r="AH28" s="686"/>
      <c r="AI28" s="686"/>
      <c r="AJ28" s="686"/>
      <c r="AK28" s="686"/>
      <c r="AL28" s="628" t="s">
        <v>136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3821048</v>
      </c>
      <c r="CS28" s="626"/>
      <c r="CT28" s="626"/>
      <c r="CU28" s="626"/>
      <c r="CV28" s="626"/>
      <c r="CW28" s="626"/>
      <c r="CX28" s="626"/>
      <c r="CY28" s="627"/>
      <c r="CZ28" s="628">
        <v>9.9</v>
      </c>
      <c r="DA28" s="657"/>
      <c r="DB28" s="657"/>
      <c r="DC28" s="658"/>
      <c r="DD28" s="631">
        <v>3820709</v>
      </c>
      <c r="DE28" s="626"/>
      <c r="DF28" s="626"/>
      <c r="DG28" s="626"/>
      <c r="DH28" s="626"/>
      <c r="DI28" s="626"/>
      <c r="DJ28" s="626"/>
      <c r="DK28" s="627"/>
      <c r="DL28" s="631">
        <v>3439705</v>
      </c>
      <c r="DM28" s="626"/>
      <c r="DN28" s="626"/>
      <c r="DO28" s="626"/>
      <c r="DP28" s="626"/>
      <c r="DQ28" s="626"/>
      <c r="DR28" s="626"/>
      <c r="DS28" s="626"/>
      <c r="DT28" s="626"/>
      <c r="DU28" s="626"/>
      <c r="DV28" s="627"/>
      <c r="DW28" s="628">
        <v>14.1</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2371876</v>
      </c>
      <c r="S29" s="626"/>
      <c r="T29" s="626"/>
      <c r="U29" s="626"/>
      <c r="V29" s="626"/>
      <c r="W29" s="626"/>
      <c r="X29" s="626"/>
      <c r="Y29" s="627"/>
      <c r="Z29" s="685">
        <v>5.5</v>
      </c>
      <c r="AA29" s="685"/>
      <c r="AB29" s="685"/>
      <c r="AC29" s="685"/>
      <c r="AD29" s="686" t="s">
        <v>128</v>
      </c>
      <c r="AE29" s="686"/>
      <c r="AF29" s="686"/>
      <c r="AG29" s="686"/>
      <c r="AH29" s="686"/>
      <c r="AI29" s="686"/>
      <c r="AJ29" s="686"/>
      <c r="AK29" s="686"/>
      <c r="AL29" s="628" t="s">
        <v>245</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3821048</v>
      </c>
      <c r="CS29" s="624"/>
      <c r="CT29" s="624"/>
      <c r="CU29" s="624"/>
      <c r="CV29" s="624"/>
      <c r="CW29" s="624"/>
      <c r="CX29" s="624"/>
      <c r="CY29" s="625"/>
      <c r="CZ29" s="628">
        <v>9.9</v>
      </c>
      <c r="DA29" s="657"/>
      <c r="DB29" s="657"/>
      <c r="DC29" s="658"/>
      <c r="DD29" s="631">
        <v>3820709</v>
      </c>
      <c r="DE29" s="624"/>
      <c r="DF29" s="624"/>
      <c r="DG29" s="624"/>
      <c r="DH29" s="624"/>
      <c r="DI29" s="624"/>
      <c r="DJ29" s="624"/>
      <c r="DK29" s="625"/>
      <c r="DL29" s="631">
        <v>3439705</v>
      </c>
      <c r="DM29" s="624"/>
      <c r="DN29" s="624"/>
      <c r="DO29" s="624"/>
      <c r="DP29" s="624"/>
      <c r="DQ29" s="624"/>
      <c r="DR29" s="624"/>
      <c r="DS29" s="624"/>
      <c r="DT29" s="624"/>
      <c r="DU29" s="624"/>
      <c r="DV29" s="625"/>
      <c r="DW29" s="628">
        <v>14.1</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58787</v>
      </c>
      <c r="S30" s="626"/>
      <c r="T30" s="626"/>
      <c r="U30" s="626"/>
      <c r="V30" s="626"/>
      <c r="W30" s="626"/>
      <c r="X30" s="626"/>
      <c r="Y30" s="627"/>
      <c r="Z30" s="685">
        <v>0.1</v>
      </c>
      <c r="AA30" s="685"/>
      <c r="AB30" s="685"/>
      <c r="AC30" s="685"/>
      <c r="AD30" s="686" t="s">
        <v>231</v>
      </c>
      <c r="AE30" s="686"/>
      <c r="AF30" s="686"/>
      <c r="AG30" s="686"/>
      <c r="AH30" s="686"/>
      <c r="AI30" s="686"/>
      <c r="AJ30" s="686"/>
      <c r="AK30" s="686"/>
      <c r="AL30" s="628" t="s">
        <v>128</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99.2</v>
      </c>
      <c r="BH30" s="704"/>
      <c r="BI30" s="704"/>
      <c r="BJ30" s="704"/>
      <c r="BK30" s="704"/>
      <c r="BL30" s="704"/>
      <c r="BM30" s="705">
        <v>97.7</v>
      </c>
      <c r="BN30" s="704"/>
      <c r="BO30" s="704"/>
      <c r="BP30" s="704"/>
      <c r="BQ30" s="706"/>
      <c r="BR30" s="703">
        <v>99.2</v>
      </c>
      <c r="BS30" s="704"/>
      <c r="BT30" s="704"/>
      <c r="BU30" s="704"/>
      <c r="BV30" s="704"/>
      <c r="BW30" s="704"/>
      <c r="BX30" s="705">
        <v>97.9</v>
      </c>
      <c r="BY30" s="704"/>
      <c r="BZ30" s="704"/>
      <c r="CA30" s="704"/>
      <c r="CB30" s="706"/>
      <c r="CD30" s="709"/>
      <c r="CE30" s="710"/>
      <c r="CF30" s="667" t="s">
        <v>310</v>
      </c>
      <c r="CG30" s="664"/>
      <c r="CH30" s="664"/>
      <c r="CI30" s="664"/>
      <c r="CJ30" s="664"/>
      <c r="CK30" s="664"/>
      <c r="CL30" s="664"/>
      <c r="CM30" s="664"/>
      <c r="CN30" s="664"/>
      <c r="CO30" s="664"/>
      <c r="CP30" s="664"/>
      <c r="CQ30" s="665"/>
      <c r="CR30" s="623">
        <v>3618269</v>
      </c>
      <c r="CS30" s="626"/>
      <c r="CT30" s="626"/>
      <c r="CU30" s="626"/>
      <c r="CV30" s="626"/>
      <c r="CW30" s="626"/>
      <c r="CX30" s="626"/>
      <c r="CY30" s="627"/>
      <c r="CZ30" s="628">
        <v>9.4</v>
      </c>
      <c r="DA30" s="657"/>
      <c r="DB30" s="657"/>
      <c r="DC30" s="658"/>
      <c r="DD30" s="631">
        <v>3617952</v>
      </c>
      <c r="DE30" s="626"/>
      <c r="DF30" s="626"/>
      <c r="DG30" s="626"/>
      <c r="DH30" s="626"/>
      <c r="DI30" s="626"/>
      <c r="DJ30" s="626"/>
      <c r="DK30" s="627"/>
      <c r="DL30" s="631">
        <v>3236948</v>
      </c>
      <c r="DM30" s="626"/>
      <c r="DN30" s="626"/>
      <c r="DO30" s="626"/>
      <c r="DP30" s="626"/>
      <c r="DQ30" s="626"/>
      <c r="DR30" s="626"/>
      <c r="DS30" s="626"/>
      <c r="DT30" s="626"/>
      <c r="DU30" s="626"/>
      <c r="DV30" s="627"/>
      <c r="DW30" s="628">
        <v>13.2</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7745</v>
      </c>
      <c r="S31" s="626"/>
      <c r="T31" s="626"/>
      <c r="U31" s="626"/>
      <c r="V31" s="626"/>
      <c r="W31" s="626"/>
      <c r="X31" s="626"/>
      <c r="Y31" s="627"/>
      <c r="Z31" s="685">
        <v>0</v>
      </c>
      <c r="AA31" s="685"/>
      <c r="AB31" s="685"/>
      <c r="AC31" s="685"/>
      <c r="AD31" s="686" t="s">
        <v>136</v>
      </c>
      <c r="AE31" s="686"/>
      <c r="AF31" s="686"/>
      <c r="AG31" s="686"/>
      <c r="AH31" s="686"/>
      <c r="AI31" s="686"/>
      <c r="AJ31" s="686"/>
      <c r="AK31" s="686"/>
      <c r="AL31" s="628" t="s">
        <v>128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v>
      </c>
      <c r="BH31" s="624"/>
      <c r="BI31" s="624"/>
      <c r="BJ31" s="624"/>
      <c r="BK31" s="624"/>
      <c r="BL31" s="624"/>
      <c r="BM31" s="629">
        <v>97.5</v>
      </c>
      <c r="BN31" s="702"/>
      <c r="BO31" s="702"/>
      <c r="BP31" s="702"/>
      <c r="BQ31" s="663"/>
      <c r="BR31" s="701">
        <v>98.9</v>
      </c>
      <c r="BS31" s="624"/>
      <c r="BT31" s="624"/>
      <c r="BU31" s="624"/>
      <c r="BV31" s="624"/>
      <c r="BW31" s="624"/>
      <c r="BX31" s="629">
        <v>97.4</v>
      </c>
      <c r="BY31" s="702"/>
      <c r="BZ31" s="702"/>
      <c r="CA31" s="702"/>
      <c r="CB31" s="663"/>
      <c r="CD31" s="709"/>
      <c r="CE31" s="710"/>
      <c r="CF31" s="667" t="s">
        <v>314</v>
      </c>
      <c r="CG31" s="664"/>
      <c r="CH31" s="664"/>
      <c r="CI31" s="664"/>
      <c r="CJ31" s="664"/>
      <c r="CK31" s="664"/>
      <c r="CL31" s="664"/>
      <c r="CM31" s="664"/>
      <c r="CN31" s="664"/>
      <c r="CO31" s="664"/>
      <c r="CP31" s="664"/>
      <c r="CQ31" s="665"/>
      <c r="CR31" s="623">
        <v>202779</v>
      </c>
      <c r="CS31" s="624"/>
      <c r="CT31" s="624"/>
      <c r="CU31" s="624"/>
      <c r="CV31" s="624"/>
      <c r="CW31" s="624"/>
      <c r="CX31" s="624"/>
      <c r="CY31" s="625"/>
      <c r="CZ31" s="628">
        <v>0.5</v>
      </c>
      <c r="DA31" s="657"/>
      <c r="DB31" s="657"/>
      <c r="DC31" s="658"/>
      <c r="DD31" s="631">
        <v>202757</v>
      </c>
      <c r="DE31" s="624"/>
      <c r="DF31" s="624"/>
      <c r="DG31" s="624"/>
      <c r="DH31" s="624"/>
      <c r="DI31" s="624"/>
      <c r="DJ31" s="624"/>
      <c r="DK31" s="625"/>
      <c r="DL31" s="631">
        <v>202757</v>
      </c>
      <c r="DM31" s="624"/>
      <c r="DN31" s="624"/>
      <c r="DO31" s="624"/>
      <c r="DP31" s="624"/>
      <c r="DQ31" s="624"/>
      <c r="DR31" s="624"/>
      <c r="DS31" s="624"/>
      <c r="DT31" s="624"/>
      <c r="DU31" s="624"/>
      <c r="DV31" s="625"/>
      <c r="DW31" s="628">
        <v>0.8</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1611697</v>
      </c>
      <c r="S32" s="626"/>
      <c r="T32" s="626"/>
      <c r="U32" s="626"/>
      <c r="V32" s="626"/>
      <c r="W32" s="626"/>
      <c r="X32" s="626"/>
      <c r="Y32" s="627"/>
      <c r="Z32" s="685">
        <v>3.8</v>
      </c>
      <c r="AA32" s="685"/>
      <c r="AB32" s="685"/>
      <c r="AC32" s="685"/>
      <c r="AD32" s="686" t="s">
        <v>128</v>
      </c>
      <c r="AE32" s="686"/>
      <c r="AF32" s="686"/>
      <c r="AG32" s="686"/>
      <c r="AH32" s="686"/>
      <c r="AI32" s="686"/>
      <c r="AJ32" s="686"/>
      <c r="AK32" s="686"/>
      <c r="AL32" s="628" t="s">
        <v>136</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99.3</v>
      </c>
      <c r="BH32" s="639"/>
      <c r="BI32" s="639"/>
      <c r="BJ32" s="639"/>
      <c r="BK32" s="639"/>
      <c r="BL32" s="639"/>
      <c r="BM32" s="683">
        <v>97.8</v>
      </c>
      <c r="BN32" s="639"/>
      <c r="BO32" s="639"/>
      <c r="BP32" s="639"/>
      <c r="BQ32" s="676"/>
      <c r="BR32" s="700">
        <v>99.5</v>
      </c>
      <c r="BS32" s="639"/>
      <c r="BT32" s="639"/>
      <c r="BU32" s="639"/>
      <c r="BV32" s="639"/>
      <c r="BW32" s="639"/>
      <c r="BX32" s="683">
        <v>98.1</v>
      </c>
      <c r="BY32" s="639"/>
      <c r="BZ32" s="639"/>
      <c r="CA32" s="639"/>
      <c r="CB32" s="676"/>
      <c r="CD32" s="711"/>
      <c r="CE32" s="712"/>
      <c r="CF32" s="667" t="s">
        <v>317</v>
      </c>
      <c r="CG32" s="664"/>
      <c r="CH32" s="664"/>
      <c r="CI32" s="664"/>
      <c r="CJ32" s="664"/>
      <c r="CK32" s="664"/>
      <c r="CL32" s="664"/>
      <c r="CM32" s="664"/>
      <c r="CN32" s="664"/>
      <c r="CO32" s="664"/>
      <c r="CP32" s="664"/>
      <c r="CQ32" s="665"/>
      <c r="CR32" s="623" t="s">
        <v>136</v>
      </c>
      <c r="CS32" s="626"/>
      <c r="CT32" s="626"/>
      <c r="CU32" s="626"/>
      <c r="CV32" s="626"/>
      <c r="CW32" s="626"/>
      <c r="CX32" s="626"/>
      <c r="CY32" s="627"/>
      <c r="CZ32" s="628" t="s">
        <v>128</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136</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4103894</v>
      </c>
      <c r="S33" s="626"/>
      <c r="T33" s="626"/>
      <c r="U33" s="626"/>
      <c r="V33" s="626"/>
      <c r="W33" s="626"/>
      <c r="X33" s="626"/>
      <c r="Y33" s="627"/>
      <c r="Z33" s="685">
        <v>9.6</v>
      </c>
      <c r="AA33" s="685"/>
      <c r="AB33" s="685"/>
      <c r="AC33" s="685"/>
      <c r="AD33" s="686" t="s">
        <v>128</v>
      </c>
      <c r="AE33" s="686"/>
      <c r="AF33" s="686"/>
      <c r="AG33" s="686"/>
      <c r="AH33" s="686"/>
      <c r="AI33" s="686"/>
      <c r="AJ33" s="686"/>
      <c r="AK33" s="686"/>
      <c r="AL33" s="628" t="s">
        <v>136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17396046</v>
      </c>
      <c r="CS33" s="624"/>
      <c r="CT33" s="624"/>
      <c r="CU33" s="624"/>
      <c r="CV33" s="624"/>
      <c r="CW33" s="624"/>
      <c r="CX33" s="624"/>
      <c r="CY33" s="625"/>
      <c r="CZ33" s="628">
        <v>45</v>
      </c>
      <c r="DA33" s="657"/>
      <c r="DB33" s="657"/>
      <c r="DC33" s="658"/>
      <c r="DD33" s="631">
        <v>14128519</v>
      </c>
      <c r="DE33" s="624"/>
      <c r="DF33" s="624"/>
      <c r="DG33" s="624"/>
      <c r="DH33" s="624"/>
      <c r="DI33" s="624"/>
      <c r="DJ33" s="624"/>
      <c r="DK33" s="625"/>
      <c r="DL33" s="631">
        <v>11010899</v>
      </c>
      <c r="DM33" s="624"/>
      <c r="DN33" s="624"/>
      <c r="DO33" s="624"/>
      <c r="DP33" s="624"/>
      <c r="DQ33" s="624"/>
      <c r="DR33" s="624"/>
      <c r="DS33" s="624"/>
      <c r="DT33" s="624"/>
      <c r="DU33" s="624"/>
      <c r="DV33" s="625"/>
      <c r="DW33" s="628">
        <v>45</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1059235</v>
      </c>
      <c r="S34" s="626"/>
      <c r="T34" s="626"/>
      <c r="U34" s="626"/>
      <c r="V34" s="626"/>
      <c r="W34" s="626"/>
      <c r="X34" s="626"/>
      <c r="Y34" s="627"/>
      <c r="Z34" s="685">
        <v>2.5</v>
      </c>
      <c r="AA34" s="685"/>
      <c r="AB34" s="685"/>
      <c r="AC34" s="685"/>
      <c r="AD34" s="686">
        <v>7718</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6218076</v>
      </c>
      <c r="CS34" s="626"/>
      <c r="CT34" s="626"/>
      <c r="CU34" s="626"/>
      <c r="CV34" s="626"/>
      <c r="CW34" s="626"/>
      <c r="CX34" s="626"/>
      <c r="CY34" s="627"/>
      <c r="CZ34" s="628">
        <v>16.100000000000001</v>
      </c>
      <c r="DA34" s="657"/>
      <c r="DB34" s="657"/>
      <c r="DC34" s="658"/>
      <c r="DD34" s="631">
        <v>4921393</v>
      </c>
      <c r="DE34" s="626"/>
      <c r="DF34" s="626"/>
      <c r="DG34" s="626"/>
      <c r="DH34" s="626"/>
      <c r="DI34" s="626"/>
      <c r="DJ34" s="626"/>
      <c r="DK34" s="627"/>
      <c r="DL34" s="631">
        <v>4019894</v>
      </c>
      <c r="DM34" s="626"/>
      <c r="DN34" s="626"/>
      <c r="DO34" s="626"/>
      <c r="DP34" s="626"/>
      <c r="DQ34" s="626"/>
      <c r="DR34" s="626"/>
      <c r="DS34" s="626"/>
      <c r="DT34" s="626"/>
      <c r="DU34" s="626"/>
      <c r="DV34" s="627"/>
      <c r="DW34" s="628">
        <v>16.399999999999999</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2913544</v>
      </c>
      <c r="S35" s="626"/>
      <c r="T35" s="626"/>
      <c r="U35" s="626"/>
      <c r="V35" s="626"/>
      <c r="W35" s="626"/>
      <c r="X35" s="626"/>
      <c r="Y35" s="627"/>
      <c r="Z35" s="685">
        <v>6.8</v>
      </c>
      <c r="AA35" s="685"/>
      <c r="AB35" s="685"/>
      <c r="AC35" s="685"/>
      <c r="AD35" s="686" t="s">
        <v>136</v>
      </c>
      <c r="AE35" s="686"/>
      <c r="AF35" s="686"/>
      <c r="AG35" s="686"/>
      <c r="AH35" s="686"/>
      <c r="AI35" s="686"/>
      <c r="AJ35" s="686"/>
      <c r="AK35" s="686"/>
      <c r="AL35" s="628" t="s">
        <v>136</v>
      </c>
      <c r="AM35" s="629"/>
      <c r="AN35" s="629"/>
      <c r="AO35" s="687"/>
      <c r="AP35" s="234"/>
      <c r="AQ35" s="691" t="s">
        <v>325</v>
      </c>
      <c r="AR35" s="692"/>
      <c r="AS35" s="692"/>
      <c r="AT35" s="692"/>
      <c r="AU35" s="692"/>
      <c r="AV35" s="692"/>
      <c r="AW35" s="692"/>
      <c r="AX35" s="692"/>
      <c r="AY35" s="693"/>
      <c r="AZ35" s="688">
        <v>4985872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86850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813480</v>
      </c>
      <c r="CS35" s="624"/>
      <c r="CT35" s="624"/>
      <c r="CU35" s="624"/>
      <c r="CV35" s="624"/>
      <c r="CW35" s="624"/>
      <c r="CX35" s="624"/>
      <c r="CY35" s="625"/>
      <c r="CZ35" s="628">
        <v>2.1</v>
      </c>
      <c r="DA35" s="657"/>
      <c r="DB35" s="657"/>
      <c r="DC35" s="658"/>
      <c r="DD35" s="631">
        <v>475097</v>
      </c>
      <c r="DE35" s="624"/>
      <c r="DF35" s="624"/>
      <c r="DG35" s="624"/>
      <c r="DH35" s="624"/>
      <c r="DI35" s="624"/>
      <c r="DJ35" s="624"/>
      <c r="DK35" s="625"/>
      <c r="DL35" s="631">
        <v>475097</v>
      </c>
      <c r="DM35" s="624"/>
      <c r="DN35" s="624"/>
      <c r="DO35" s="624"/>
      <c r="DP35" s="624"/>
      <c r="DQ35" s="624"/>
      <c r="DR35" s="624"/>
      <c r="DS35" s="624"/>
      <c r="DT35" s="624"/>
      <c r="DU35" s="624"/>
      <c r="DV35" s="625"/>
      <c r="DW35" s="628">
        <v>1.9</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136</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245</v>
      </c>
      <c r="AM36" s="629"/>
      <c r="AN36" s="629"/>
      <c r="AO36" s="687"/>
      <c r="AQ36" s="660" t="s">
        <v>329</v>
      </c>
      <c r="AR36" s="661"/>
      <c r="AS36" s="661"/>
      <c r="AT36" s="661"/>
      <c r="AU36" s="661"/>
      <c r="AV36" s="661"/>
      <c r="AW36" s="661"/>
      <c r="AX36" s="661"/>
      <c r="AY36" s="662"/>
      <c r="AZ36" s="623">
        <v>1239890</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52386</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4097759</v>
      </c>
      <c r="CS36" s="626"/>
      <c r="CT36" s="626"/>
      <c r="CU36" s="626"/>
      <c r="CV36" s="626"/>
      <c r="CW36" s="626"/>
      <c r="CX36" s="626"/>
      <c r="CY36" s="627"/>
      <c r="CZ36" s="628">
        <v>10.6</v>
      </c>
      <c r="DA36" s="657"/>
      <c r="DB36" s="657"/>
      <c r="DC36" s="658"/>
      <c r="DD36" s="631">
        <v>3675314</v>
      </c>
      <c r="DE36" s="626"/>
      <c r="DF36" s="626"/>
      <c r="DG36" s="626"/>
      <c r="DH36" s="626"/>
      <c r="DI36" s="626"/>
      <c r="DJ36" s="626"/>
      <c r="DK36" s="627"/>
      <c r="DL36" s="631">
        <v>3510129</v>
      </c>
      <c r="DM36" s="626"/>
      <c r="DN36" s="626"/>
      <c r="DO36" s="626"/>
      <c r="DP36" s="626"/>
      <c r="DQ36" s="626"/>
      <c r="DR36" s="626"/>
      <c r="DS36" s="626"/>
      <c r="DT36" s="626"/>
      <c r="DU36" s="626"/>
      <c r="DV36" s="627"/>
      <c r="DW36" s="628">
        <v>14.3</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1496644</v>
      </c>
      <c r="S37" s="626"/>
      <c r="T37" s="626"/>
      <c r="U37" s="626"/>
      <c r="V37" s="626"/>
      <c r="W37" s="626"/>
      <c r="X37" s="626"/>
      <c r="Y37" s="627"/>
      <c r="Z37" s="685">
        <v>3.5</v>
      </c>
      <c r="AA37" s="685"/>
      <c r="AB37" s="685"/>
      <c r="AC37" s="685"/>
      <c r="AD37" s="686" t="s">
        <v>128</v>
      </c>
      <c r="AE37" s="686"/>
      <c r="AF37" s="686"/>
      <c r="AG37" s="686"/>
      <c r="AH37" s="686"/>
      <c r="AI37" s="686"/>
      <c r="AJ37" s="686"/>
      <c r="AK37" s="686"/>
      <c r="AL37" s="628" t="s">
        <v>128</v>
      </c>
      <c r="AM37" s="629"/>
      <c r="AN37" s="629"/>
      <c r="AO37" s="687"/>
      <c r="AQ37" s="660" t="s">
        <v>333</v>
      </c>
      <c r="AR37" s="661"/>
      <c r="AS37" s="661"/>
      <c r="AT37" s="661"/>
      <c r="AU37" s="661"/>
      <c r="AV37" s="661"/>
      <c r="AW37" s="661"/>
      <c r="AX37" s="661"/>
      <c r="AY37" s="662"/>
      <c r="AZ37" s="623">
        <v>14783</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16869</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1474627</v>
      </c>
      <c r="CS37" s="624"/>
      <c r="CT37" s="624"/>
      <c r="CU37" s="624"/>
      <c r="CV37" s="624"/>
      <c r="CW37" s="624"/>
      <c r="CX37" s="624"/>
      <c r="CY37" s="625"/>
      <c r="CZ37" s="628">
        <v>3.8</v>
      </c>
      <c r="DA37" s="657"/>
      <c r="DB37" s="657"/>
      <c r="DC37" s="658"/>
      <c r="DD37" s="631">
        <v>1474627</v>
      </c>
      <c r="DE37" s="624"/>
      <c r="DF37" s="624"/>
      <c r="DG37" s="624"/>
      <c r="DH37" s="624"/>
      <c r="DI37" s="624"/>
      <c r="DJ37" s="624"/>
      <c r="DK37" s="625"/>
      <c r="DL37" s="631">
        <v>1474627</v>
      </c>
      <c r="DM37" s="624"/>
      <c r="DN37" s="624"/>
      <c r="DO37" s="624"/>
      <c r="DP37" s="624"/>
      <c r="DQ37" s="624"/>
      <c r="DR37" s="624"/>
      <c r="DS37" s="624"/>
      <c r="DT37" s="624"/>
      <c r="DU37" s="624"/>
      <c r="DV37" s="625"/>
      <c r="DW37" s="628">
        <v>6</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42821938</v>
      </c>
      <c r="S38" s="675"/>
      <c r="T38" s="675"/>
      <c r="U38" s="675"/>
      <c r="V38" s="675"/>
      <c r="W38" s="675"/>
      <c r="X38" s="675"/>
      <c r="Y38" s="680"/>
      <c r="Z38" s="681">
        <v>100</v>
      </c>
      <c r="AA38" s="681"/>
      <c r="AB38" s="681"/>
      <c r="AC38" s="681"/>
      <c r="AD38" s="682">
        <v>22979561</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128</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27758</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4191089</v>
      </c>
      <c r="CS38" s="626"/>
      <c r="CT38" s="626"/>
      <c r="CU38" s="626"/>
      <c r="CV38" s="626"/>
      <c r="CW38" s="626"/>
      <c r="CX38" s="626"/>
      <c r="CY38" s="627"/>
      <c r="CZ38" s="628">
        <v>10.8</v>
      </c>
      <c r="DA38" s="657"/>
      <c r="DB38" s="657"/>
      <c r="DC38" s="658"/>
      <c r="DD38" s="631">
        <v>3694370</v>
      </c>
      <c r="DE38" s="626"/>
      <c r="DF38" s="626"/>
      <c r="DG38" s="626"/>
      <c r="DH38" s="626"/>
      <c r="DI38" s="626"/>
      <c r="DJ38" s="626"/>
      <c r="DK38" s="627"/>
      <c r="DL38" s="631">
        <v>3005779</v>
      </c>
      <c r="DM38" s="626"/>
      <c r="DN38" s="626"/>
      <c r="DO38" s="626"/>
      <c r="DP38" s="626"/>
      <c r="DQ38" s="626"/>
      <c r="DR38" s="626"/>
      <c r="DS38" s="626"/>
      <c r="DT38" s="626"/>
      <c r="DU38" s="626"/>
      <c r="DV38" s="627"/>
      <c r="DW38" s="628">
        <v>12.3</v>
      </c>
      <c r="DX38" s="657"/>
      <c r="DY38" s="657"/>
      <c r="DZ38" s="657"/>
      <c r="EA38" s="657"/>
      <c r="EB38" s="657"/>
      <c r="EC38" s="659"/>
    </row>
    <row r="39" spans="2:133" ht="11.25" customHeight="1">
      <c r="AQ39" s="660" t="s">
        <v>340</v>
      </c>
      <c r="AR39" s="661"/>
      <c r="AS39" s="661"/>
      <c r="AT39" s="661"/>
      <c r="AU39" s="661"/>
      <c r="AV39" s="661"/>
      <c r="AW39" s="661"/>
      <c r="AX39" s="661"/>
      <c r="AY39" s="662"/>
      <c r="AZ39" s="623" t="s">
        <v>128</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85</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1377387</v>
      </c>
      <c r="CS39" s="624"/>
      <c r="CT39" s="624"/>
      <c r="CU39" s="624"/>
      <c r="CV39" s="624"/>
      <c r="CW39" s="624"/>
      <c r="CX39" s="624"/>
      <c r="CY39" s="625"/>
      <c r="CZ39" s="628">
        <v>3.6</v>
      </c>
      <c r="DA39" s="657"/>
      <c r="DB39" s="657"/>
      <c r="DC39" s="658"/>
      <c r="DD39" s="631">
        <v>1362345</v>
      </c>
      <c r="DE39" s="624"/>
      <c r="DF39" s="624"/>
      <c r="DG39" s="624"/>
      <c r="DH39" s="624"/>
      <c r="DI39" s="624"/>
      <c r="DJ39" s="624"/>
      <c r="DK39" s="625"/>
      <c r="DL39" s="631" t="s">
        <v>136</v>
      </c>
      <c r="DM39" s="624"/>
      <c r="DN39" s="624"/>
      <c r="DO39" s="624"/>
      <c r="DP39" s="624"/>
      <c r="DQ39" s="624"/>
      <c r="DR39" s="624"/>
      <c r="DS39" s="624"/>
      <c r="DT39" s="624"/>
      <c r="DU39" s="624"/>
      <c r="DV39" s="625"/>
      <c r="DW39" s="628" t="s">
        <v>128</v>
      </c>
      <c r="DX39" s="657"/>
      <c r="DY39" s="657"/>
      <c r="DZ39" s="657"/>
      <c r="EA39" s="657"/>
      <c r="EB39" s="657"/>
      <c r="EC39" s="659"/>
    </row>
    <row r="40" spans="2:133" ht="11.25" customHeight="1">
      <c r="AQ40" s="660" t="s">
        <v>344</v>
      </c>
      <c r="AR40" s="661"/>
      <c r="AS40" s="661"/>
      <c r="AT40" s="661"/>
      <c r="AU40" s="661"/>
      <c r="AV40" s="661"/>
      <c r="AW40" s="661"/>
      <c r="AX40" s="661"/>
      <c r="AY40" s="662"/>
      <c r="AZ40" s="623">
        <v>1174438</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698255</v>
      </c>
      <c r="CS40" s="626"/>
      <c r="CT40" s="626"/>
      <c r="CU40" s="626"/>
      <c r="CV40" s="626"/>
      <c r="CW40" s="626"/>
      <c r="CX40" s="626"/>
      <c r="CY40" s="627"/>
      <c r="CZ40" s="628">
        <v>1.8</v>
      </c>
      <c r="DA40" s="657"/>
      <c r="DB40" s="657"/>
      <c r="DC40" s="658"/>
      <c r="DD40" s="631" t="s">
        <v>128</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c r="AQ41" s="672" t="s">
        <v>347</v>
      </c>
      <c r="AR41" s="673"/>
      <c r="AS41" s="673"/>
      <c r="AT41" s="673"/>
      <c r="AU41" s="673"/>
      <c r="AV41" s="673"/>
      <c r="AW41" s="673"/>
      <c r="AX41" s="673"/>
      <c r="AY41" s="674"/>
      <c r="AZ41" s="638">
        <v>2556761</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319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2707839</v>
      </c>
      <c r="CS42" s="626"/>
      <c r="CT42" s="626"/>
      <c r="CU42" s="626"/>
      <c r="CV42" s="626"/>
      <c r="CW42" s="626"/>
      <c r="CX42" s="626"/>
      <c r="CY42" s="627"/>
      <c r="CZ42" s="628">
        <v>7</v>
      </c>
      <c r="DA42" s="629"/>
      <c r="DB42" s="629"/>
      <c r="DC42" s="630"/>
      <c r="DD42" s="631">
        <v>614818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71736</v>
      </c>
      <c r="CS43" s="624"/>
      <c r="CT43" s="624"/>
      <c r="CU43" s="624"/>
      <c r="CV43" s="624"/>
      <c r="CW43" s="624"/>
      <c r="CX43" s="624"/>
      <c r="CY43" s="625"/>
      <c r="CZ43" s="628">
        <v>0.2</v>
      </c>
      <c r="DA43" s="657"/>
      <c r="DB43" s="657"/>
      <c r="DC43" s="658"/>
      <c r="DD43" s="631">
        <v>71736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2707839</v>
      </c>
      <c r="CS44" s="626"/>
      <c r="CT44" s="626"/>
      <c r="CU44" s="626"/>
      <c r="CV44" s="626"/>
      <c r="CW44" s="626"/>
      <c r="CX44" s="626"/>
      <c r="CY44" s="627"/>
      <c r="CZ44" s="628">
        <v>7</v>
      </c>
      <c r="DA44" s="629"/>
      <c r="DB44" s="629"/>
      <c r="DC44" s="630"/>
      <c r="DD44" s="631">
        <v>614818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1645428</v>
      </c>
      <c r="CS45" s="624"/>
      <c r="CT45" s="624"/>
      <c r="CU45" s="624"/>
      <c r="CV45" s="624"/>
      <c r="CW45" s="624"/>
      <c r="CX45" s="624"/>
      <c r="CY45" s="625"/>
      <c r="CZ45" s="628">
        <v>4.3</v>
      </c>
      <c r="DA45" s="657"/>
      <c r="DB45" s="657"/>
      <c r="DC45" s="658"/>
      <c r="DD45" s="631">
        <v>119099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991477</v>
      </c>
      <c r="CS46" s="626"/>
      <c r="CT46" s="626"/>
      <c r="CU46" s="626"/>
      <c r="CV46" s="626"/>
      <c r="CW46" s="626"/>
      <c r="CX46" s="626"/>
      <c r="CY46" s="627"/>
      <c r="CZ46" s="628">
        <v>2.6</v>
      </c>
      <c r="DA46" s="629"/>
      <c r="DB46" s="629"/>
      <c r="DC46" s="630"/>
      <c r="DD46" s="631">
        <v>474324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t="s">
        <v>128</v>
      </c>
      <c r="CS47" s="624"/>
      <c r="CT47" s="624"/>
      <c r="CU47" s="624"/>
      <c r="CV47" s="624"/>
      <c r="CW47" s="624"/>
      <c r="CX47" s="624"/>
      <c r="CY47" s="625"/>
      <c r="CZ47" s="628" t="s">
        <v>245</v>
      </c>
      <c r="DA47" s="657"/>
      <c r="DB47" s="657"/>
      <c r="DC47" s="658"/>
      <c r="DD47" s="631" t="s">
        <v>245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38630924</v>
      </c>
      <c r="CS49" s="639"/>
      <c r="CT49" s="639"/>
      <c r="CU49" s="639"/>
      <c r="CV49" s="639"/>
      <c r="CW49" s="639"/>
      <c r="CX49" s="639"/>
      <c r="CY49" s="640"/>
      <c r="CZ49" s="641">
        <v>100</v>
      </c>
      <c r="DA49" s="642"/>
      <c r="DB49" s="642"/>
      <c r="DC49" s="643"/>
      <c r="DD49" s="644">
        <v>26681614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kfD/CIgz1oyrssdWLxB8C8u7AAr/PTmieCR1I7HsizPT5Funo01crzbJFDAfANulA7iPjxnZ9ShWl5bbSHFuFg==" saltValue="xCajIzLOyeQDOHIRb29x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42520</v>
      </c>
      <c r="R7" s="1156"/>
      <c r="S7" s="1156"/>
      <c r="T7" s="1156"/>
      <c r="U7" s="1156"/>
      <c r="V7" s="1156">
        <v>38345</v>
      </c>
      <c r="W7" s="1156"/>
      <c r="X7" s="1156"/>
      <c r="Y7" s="1156"/>
      <c r="Z7" s="1156"/>
      <c r="AA7" s="1156">
        <v>4175</v>
      </c>
      <c r="AB7" s="1156"/>
      <c r="AC7" s="1156"/>
      <c r="AD7" s="1156"/>
      <c r="AE7" s="1157"/>
      <c r="AF7" s="1158">
        <v>3181</v>
      </c>
      <c r="AG7" s="1159"/>
      <c r="AH7" s="1159"/>
      <c r="AI7" s="1159"/>
      <c r="AJ7" s="1160"/>
      <c r="AK7" s="1142">
        <v>1614</v>
      </c>
      <c r="AL7" s="1143"/>
      <c r="AM7" s="1143"/>
      <c r="AN7" s="1143"/>
      <c r="AO7" s="1143"/>
      <c r="AP7" s="1143">
        <v>31811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v>2</v>
      </c>
      <c r="CI7" s="1140"/>
      <c r="CJ7" s="1140"/>
      <c r="CK7" s="1140"/>
      <c r="CL7" s="1141"/>
      <c r="CM7" s="1139">
        <v>2</v>
      </c>
      <c r="CN7" s="1140"/>
      <c r="CO7" s="1140"/>
      <c r="CP7" s="1140"/>
      <c r="CQ7" s="1141"/>
      <c r="CR7" s="1139">
        <v>10</v>
      </c>
      <c r="CS7" s="1140"/>
      <c r="CT7" s="1140"/>
      <c r="CU7" s="1140"/>
      <c r="CV7" s="1141"/>
      <c r="CW7" s="1139" t="s">
        <v>597</v>
      </c>
      <c r="CX7" s="1140"/>
      <c r="CY7" s="1140"/>
      <c r="CZ7" s="1140"/>
      <c r="DA7" s="1141"/>
      <c r="DB7" s="1139" t="s">
        <v>597</v>
      </c>
      <c r="DC7" s="1140"/>
      <c r="DD7" s="1140"/>
      <c r="DE7" s="1140"/>
      <c r="DF7" s="1141"/>
      <c r="DG7" s="1139" t="s">
        <v>597</v>
      </c>
      <c r="DH7" s="1140"/>
      <c r="DI7" s="1140"/>
      <c r="DJ7" s="1140"/>
      <c r="DK7" s="1141"/>
      <c r="DL7" s="1139" t="s">
        <v>597</v>
      </c>
      <c r="DM7" s="1140"/>
      <c r="DN7" s="1140"/>
      <c r="DO7" s="1140"/>
      <c r="DP7" s="1141"/>
      <c r="DQ7" s="1139" t="s">
        <v>597</v>
      </c>
      <c r="DR7" s="1140"/>
      <c r="DS7" s="1140"/>
      <c r="DT7" s="1140"/>
      <c r="DU7" s="1141"/>
      <c r="DV7" s="1166"/>
      <c r="DW7" s="1167"/>
      <c r="DX7" s="1167"/>
      <c r="DY7" s="1167"/>
      <c r="DZ7" s="1168"/>
      <c r="EA7" s="254"/>
    </row>
    <row r="8" spans="1:131" s="255" customFormat="1" ht="26.25" customHeight="1">
      <c r="A8" s="261">
        <v>2</v>
      </c>
      <c r="B8" s="1088" t="s">
        <v>384</v>
      </c>
      <c r="C8" s="1089"/>
      <c r="D8" s="1089"/>
      <c r="E8" s="1089"/>
      <c r="F8" s="1089"/>
      <c r="G8" s="1089"/>
      <c r="H8" s="1089"/>
      <c r="I8" s="1089"/>
      <c r="J8" s="1089"/>
      <c r="K8" s="1089"/>
      <c r="L8" s="1089"/>
      <c r="M8" s="1089"/>
      <c r="N8" s="1089"/>
      <c r="O8" s="1089"/>
      <c r="P8" s="1090"/>
      <c r="Q8" s="1094">
        <v>12</v>
      </c>
      <c r="R8" s="1095"/>
      <c r="S8" s="1095"/>
      <c r="T8" s="1095"/>
      <c r="U8" s="1095"/>
      <c r="V8" s="1095">
        <v>0</v>
      </c>
      <c r="W8" s="1095"/>
      <c r="X8" s="1095"/>
      <c r="Y8" s="1095"/>
      <c r="Z8" s="1095"/>
      <c r="AA8" s="1095">
        <v>12</v>
      </c>
      <c r="AB8" s="1095"/>
      <c r="AC8" s="1095"/>
      <c r="AD8" s="1095"/>
      <c r="AE8" s="1096"/>
      <c r="AF8" s="1070">
        <v>12</v>
      </c>
      <c r="AG8" s="1071"/>
      <c r="AH8" s="1071"/>
      <c r="AI8" s="1071"/>
      <c r="AJ8" s="1072"/>
      <c r="AK8" s="1137" t="s">
        <v>585</v>
      </c>
      <c r="AL8" s="1138"/>
      <c r="AM8" s="1138"/>
      <c r="AN8" s="1138"/>
      <c r="AO8" s="1138"/>
      <c r="AP8" s="1138">
        <v>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599</v>
      </c>
      <c r="BT8" s="1066"/>
      <c r="BU8" s="1066"/>
      <c r="BV8" s="1066"/>
      <c r="BW8" s="1066"/>
      <c r="BX8" s="1066"/>
      <c r="BY8" s="1066"/>
      <c r="BZ8" s="1066"/>
      <c r="CA8" s="1066"/>
      <c r="CB8" s="1066"/>
      <c r="CC8" s="1066"/>
      <c r="CD8" s="1066"/>
      <c r="CE8" s="1066"/>
      <c r="CF8" s="1066"/>
      <c r="CG8" s="1067"/>
      <c r="CH8" s="1040">
        <v>-3</v>
      </c>
      <c r="CI8" s="1041"/>
      <c r="CJ8" s="1041"/>
      <c r="CK8" s="1041"/>
      <c r="CL8" s="1042"/>
      <c r="CM8" s="1040">
        <v>14</v>
      </c>
      <c r="CN8" s="1041"/>
      <c r="CO8" s="1041"/>
      <c r="CP8" s="1041"/>
      <c r="CQ8" s="1042"/>
      <c r="CR8" s="1040">
        <v>20</v>
      </c>
      <c r="CS8" s="1041"/>
      <c r="CT8" s="1041"/>
      <c r="CU8" s="1041"/>
      <c r="CV8" s="1042"/>
      <c r="CW8" s="1040" t="s">
        <v>597</v>
      </c>
      <c r="CX8" s="1041"/>
      <c r="CY8" s="1041"/>
      <c r="CZ8" s="1041"/>
      <c r="DA8" s="1042"/>
      <c r="DB8" s="1040" t="s">
        <v>597</v>
      </c>
      <c r="DC8" s="1041"/>
      <c r="DD8" s="1041"/>
      <c r="DE8" s="1041"/>
      <c r="DF8" s="1042"/>
      <c r="DG8" s="1040" t="s">
        <v>597</v>
      </c>
      <c r="DH8" s="1041"/>
      <c r="DI8" s="1041"/>
      <c r="DJ8" s="1041"/>
      <c r="DK8" s="1042"/>
      <c r="DL8" s="1040" t="s">
        <v>597</v>
      </c>
      <c r="DM8" s="1041"/>
      <c r="DN8" s="1041"/>
      <c r="DO8" s="1041"/>
      <c r="DP8" s="1042"/>
      <c r="DQ8" s="1040" t="s">
        <v>597</v>
      </c>
      <c r="DR8" s="1041"/>
      <c r="DS8" s="1041"/>
      <c r="DT8" s="1041"/>
      <c r="DU8" s="1042"/>
      <c r="DV8" s="1043"/>
      <c r="DW8" s="1044"/>
      <c r="DX8" s="1044"/>
      <c r="DY8" s="1044"/>
      <c r="DZ8" s="1045"/>
      <c r="EA8" s="254"/>
    </row>
    <row r="9" spans="1:131" s="255" customFormat="1" ht="26.25" customHeight="1">
      <c r="A9" s="261">
        <v>3</v>
      </c>
      <c r="B9" s="1088" t="s">
        <v>385</v>
      </c>
      <c r="C9" s="1089"/>
      <c r="D9" s="1089"/>
      <c r="E9" s="1089"/>
      <c r="F9" s="1089"/>
      <c r="G9" s="1089"/>
      <c r="H9" s="1089"/>
      <c r="I9" s="1089"/>
      <c r="J9" s="1089"/>
      <c r="K9" s="1089"/>
      <c r="L9" s="1089"/>
      <c r="M9" s="1089"/>
      <c r="N9" s="1089"/>
      <c r="O9" s="1089"/>
      <c r="P9" s="1090"/>
      <c r="Q9" s="1094">
        <v>289</v>
      </c>
      <c r="R9" s="1095"/>
      <c r="S9" s="1095"/>
      <c r="T9" s="1095"/>
      <c r="U9" s="1095"/>
      <c r="V9" s="1095">
        <v>289</v>
      </c>
      <c r="W9" s="1095"/>
      <c r="X9" s="1095"/>
      <c r="Y9" s="1095"/>
      <c r="Z9" s="1095"/>
      <c r="AA9" s="1095">
        <v>0</v>
      </c>
      <c r="AB9" s="1095"/>
      <c r="AC9" s="1095"/>
      <c r="AD9" s="1095"/>
      <c r="AE9" s="1096"/>
      <c r="AF9" s="1070">
        <v>-27</v>
      </c>
      <c r="AG9" s="1071"/>
      <c r="AH9" s="1071"/>
      <c r="AI9" s="1071"/>
      <c r="AJ9" s="1072"/>
      <c r="AK9" s="1137" t="s">
        <v>585</v>
      </c>
      <c r="AL9" s="1138"/>
      <c r="AM9" s="1138"/>
      <c r="AN9" s="1138"/>
      <c r="AO9" s="1138"/>
      <c r="AP9" s="1138">
        <v>285</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600</v>
      </c>
      <c r="BS9" s="1065" t="s">
        <v>601</v>
      </c>
      <c r="BT9" s="1066"/>
      <c r="BU9" s="1066"/>
      <c r="BV9" s="1066"/>
      <c r="BW9" s="1066"/>
      <c r="BX9" s="1066"/>
      <c r="BY9" s="1066"/>
      <c r="BZ9" s="1066"/>
      <c r="CA9" s="1066"/>
      <c r="CB9" s="1066"/>
      <c r="CC9" s="1066"/>
      <c r="CD9" s="1066"/>
      <c r="CE9" s="1066"/>
      <c r="CF9" s="1066"/>
      <c r="CG9" s="1067"/>
      <c r="CH9" s="1040">
        <v>89</v>
      </c>
      <c r="CI9" s="1041"/>
      <c r="CJ9" s="1041"/>
      <c r="CK9" s="1041"/>
      <c r="CL9" s="1042"/>
      <c r="CM9" s="1040">
        <v>1039</v>
      </c>
      <c r="CN9" s="1041"/>
      <c r="CO9" s="1041"/>
      <c r="CP9" s="1041"/>
      <c r="CQ9" s="1042"/>
      <c r="CR9" s="1040">
        <v>2</v>
      </c>
      <c r="CS9" s="1041"/>
      <c r="CT9" s="1041"/>
      <c r="CU9" s="1041"/>
      <c r="CV9" s="1042"/>
      <c r="CW9" s="1040" t="s">
        <v>597</v>
      </c>
      <c r="CX9" s="1041"/>
      <c r="CY9" s="1041"/>
      <c r="CZ9" s="1041"/>
      <c r="DA9" s="1042"/>
      <c r="DB9" s="1040" t="s">
        <v>597</v>
      </c>
      <c r="DC9" s="1041"/>
      <c r="DD9" s="1041"/>
      <c r="DE9" s="1041"/>
      <c r="DF9" s="1042"/>
      <c r="DG9" s="1040" t="s">
        <v>597</v>
      </c>
      <c r="DH9" s="1041"/>
      <c r="DI9" s="1041"/>
      <c r="DJ9" s="1041"/>
      <c r="DK9" s="1042"/>
      <c r="DL9" s="1040">
        <v>67</v>
      </c>
      <c r="DM9" s="1041"/>
      <c r="DN9" s="1041"/>
      <c r="DO9" s="1041"/>
      <c r="DP9" s="1042"/>
      <c r="DQ9" s="1040">
        <v>7</v>
      </c>
      <c r="DR9" s="1041"/>
      <c r="DS9" s="1041"/>
      <c r="DT9" s="1041"/>
      <c r="DU9" s="1042"/>
      <c r="DV9" s="1043"/>
      <c r="DW9" s="1044"/>
      <c r="DX9" s="1044"/>
      <c r="DY9" s="1044"/>
      <c r="DZ9" s="1045"/>
      <c r="EA9" s="254"/>
    </row>
    <row r="10" spans="1:131" s="255" customFormat="1" ht="26.25" customHeight="1">
      <c r="A10" s="261">
        <v>4</v>
      </c>
      <c r="B10" s="1088" t="s">
        <v>386</v>
      </c>
      <c r="C10" s="1089"/>
      <c r="D10" s="1089"/>
      <c r="E10" s="1089"/>
      <c r="F10" s="1089"/>
      <c r="G10" s="1089"/>
      <c r="H10" s="1089"/>
      <c r="I10" s="1089"/>
      <c r="J10" s="1089"/>
      <c r="K10" s="1089"/>
      <c r="L10" s="1089"/>
      <c r="M10" s="1089"/>
      <c r="N10" s="1089"/>
      <c r="O10" s="1089"/>
      <c r="P10" s="1090"/>
      <c r="Q10" s="1094">
        <v>34</v>
      </c>
      <c r="R10" s="1095"/>
      <c r="S10" s="1095"/>
      <c r="T10" s="1095"/>
      <c r="U10" s="1095"/>
      <c r="V10" s="1095">
        <v>30</v>
      </c>
      <c r="W10" s="1095"/>
      <c r="X10" s="1095"/>
      <c r="Y10" s="1095"/>
      <c r="Z10" s="1095"/>
      <c r="AA10" s="1095">
        <v>4</v>
      </c>
      <c r="AB10" s="1095"/>
      <c r="AC10" s="1095"/>
      <c r="AD10" s="1095"/>
      <c r="AE10" s="1096"/>
      <c r="AF10" s="1070">
        <v>4</v>
      </c>
      <c r="AG10" s="1071"/>
      <c r="AH10" s="1071"/>
      <c r="AI10" s="1071"/>
      <c r="AJ10" s="1072"/>
      <c r="AK10" s="1137">
        <v>23</v>
      </c>
      <c r="AL10" s="1138"/>
      <c r="AM10" s="1138"/>
      <c r="AN10" s="1138"/>
      <c r="AO10" s="1138"/>
      <c r="AP10" s="1138">
        <v>35</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t="s">
        <v>387</v>
      </c>
      <c r="C11" s="1089"/>
      <c r="D11" s="1089"/>
      <c r="E11" s="1089"/>
      <c r="F11" s="1089"/>
      <c r="G11" s="1089"/>
      <c r="H11" s="1089"/>
      <c r="I11" s="1089"/>
      <c r="J11" s="1089"/>
      <c r="K11" s="1089"/>
      <c r="L11" s="1089"/>
      <c r="M11" s="1089"/>
      <c r="N11" s="1089"/>
      <c r="O11" s="1089"/>
      <c r="P11" s="1090"/>
      <c r="Q11" s="1094">
        <v>8</v>
      </c>
      <c r="R11" s="1095"/>
      <c r="S11" s="1095"/>
      <c r="T11" s="1095"/>
      <c r="U11" s="1095"/>
      <c r="V11" s="1095">
        <v>7</v>
      </c>
      <c r="W11" s="1095"/>
      <c r="X11" s="1095"/>
      <c r="Y11" s="1095"/>
      <c r="Z11" s="1095"/>
      <c r="AA11" s="1095">
        <v>0</v>
      </c>
      <c r="AB11" s="1095"/>
      <c r="AC11" s="1095"/>
      <c r="AD11" s="1095"/>
      <c r="AE11" s="1096"/>
      <c r="AF11" s="1070">
        <v>0</v>
      </c>
      <c r="AG11" s="1071"/>
      <c r="AH11" s="1071"/>
      <c r="AI11" s="1071"/>
      <c r="AJ11" s="1072"/>
      <c r="AK11" s="1137">
        <v>4</v>
      </c>
      <c r="AL11" s="1138"/>
      <c r="AM11" s="1138"/>
      <c r="AN11" s="1138"/>
      <c r="AO11" s="1138"/>
      <c r="AP11" s="1138" t="s">
        <v>585</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v>42822</v>
      </c>
      <c r="R23" s="1120"/>
      <c r="S23" s="1120"/>
      <c r="T23" s="1120"/>
      <c r="U23" s="1120"/>
      <c r="V23" s="1120">
        <v>38631</v>
      </c>
      <c r="W23" s="1120"/>
      <c r="X23" s="1120"/>
      <c r="Y23" s="1120"/>
      <c r="Z23" s="1120"/>
      <c r="AA23" s="1120">
        <v>4191</v>
      </c>
      <c r="AB23" s="1120"/>
      <c r="AC23" s="1120"/>
      <c r="AD23" s="1120"/>
      <c r="AE23" s="1121"/>
      <c r="AF23" s="1122">
        <v>3171</v>
      </c>
      <c r="AG23" s="1120"/>
      <c r="AH23" s="1120"/>
      <c r="AI23" s="1120"/>
      <c r="AJ23" s="1123"/>
      <c r="AK23" s="1124"/>
      <c r="AL23" s="1125"/>
      <c r="AM23" s="1125"/>
      <c r="AN23" s="1125"/>
      <c r="AO23" s="1125"/>
      <c r="AP23" s="1120">
        <v>32131</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401</v>
      </c>
      <c r="C28" s="1102"/>
      <c r="D28" s="1102"/>
      <c r="E28" s="1102"/>
      <c r="F28" s="1102"/>
      <c r="G28" s="1102"/>
      <c r="H28" s="1102"/>
      <c r="I28" s="1102"/>
      <c r="J28" s="1102"/>
      <c r="K28" s="1102"/>
      <c r="L28" s="1102"/>
      <c r="M28" s="1102"/>
      <c r="N28" s="1102"/>
      <c r="O28" s="1102"/>
      <c r="P28" s="1103"/>
      <c r="Q28" s="1104">
        <v>12584</v>
      </c>
      <c r="R28" s="1105"/>
      <c r="S28" s="1105"/>
      <c r="T28" s="1105"/>
      <c r="U28" s="1105"/>
      <c r="V28" s="1105">
        <v>12497</v>
      </c>
      <c r="W28" s="1105"/>
      <c r="X28" s="1105"/>
      <c r="Y28" s="1105"/>
      <c r="Z28" s="1105"/>
      <c r="AA28" s="1105">
        <v>87</v>
      </c>
      <c r="AB28" s="1105"/>
      <c r="AC28" s="1105"/>
      <c r="AD28" s="1105"/>
      <c r="AE28" s="1106"/>
      <c r="AF28" s="1107">
        <v>87</v>
      </c>
      <c r="AG28" s="1105"/>
      <c r="AH28" s="1105"/>
      <c r="AI28" s="1105"/>
      <c r="AJ28" s="1108"/>
      <c r="AK28" s="1109">
        <v>1174</v>
      </c>
      <c r="AL28" s="1097"/>
      <c r="AM28" s="1097"/>
      <c r="AN28" s="1097"/>
      <c r="AO28" s="1097"/>
      <c r="AP28" s="1097" t="s">
        <v>586</v>
      </c>
      <c r="AQ28" s="1097"/>
      <c r="AR28" s="1097"/>
      <c r="AS28" s="1097"/>
      <c r="AT28" s="1097"/>
      <c r="AU28" s="1097" t="s">
        <v>585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113</v>
      </c>
      <c r="R29" s="1095"/>
      <c r="S29" s="1095"/>
      <c r="T29" s="1095"/>
      <c r="U29" s="1095"/>
      <c r="V29" s="1095">
        <v>85</v>
      </c>
      <c r="W29" s="1095"/>
      <c r="X29" s="1095"/>
      <c r="Y29" s="1095"/>
      <c r="Z29" s="1095"/>
      <c r="AA29" s="1095">
        <v>28</v>
      </c>
      <c r="AB29" s="1095"/>
      <c r="AC29" s="1095"/>
      <c r="AD29" s="1095"/>
      <c r="AE29" s="1096"/>
      <c r="AF29" s="1070">
        <v>28</v>
      </c>
      <c r="AG29" s="1071"/>
      <c r="AH29" s="1071"/>
      <c r="AI29" s="1071"/>
      <c r="AJ29" s="1072"/>
      <c r="AK29" s="1031">
        <v>5</v>
      </c>
      <c r="AL29" s="1022"/>
      <c r="AM29" s="1022"/>
      <c r="AN29" s="1022"/>
      <c r="AO29" s="1022"/>
      <c r="AP29" s="1022" t="s">
        <v>585</v>
      </c>
      <c r="AQ29" s="1022"/>
      <c r="AR29" s="1022"/>
      <c r="AS29" s="1022"/>
      <c r="AT29" s="1022"/>
      <c r="AU29" s="1022" t="s">
        <v>585</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1077</v>
      </c>
      <c r="R30" s="1095"/>
      <c r="S30" s="1095"/>
      <c r="T30" s="1095"/>
      <c r="U30" s="1095"/>
      <c r="V30" s="1095">
        <v>1070</v>
      </c>
      <c r="W30" s="1095"/>
      <c r="X30" s="1095"/>
      <c r="Y30" s="1095"/>
      <c r="Z30" s="1095"/>
      <c r="AA30" s="1095">
        <v>7</v>
      </c>
      <c r="AB30" s="1095"/>
      <c r="AC30" s="1095"/>
      <c r="AD30" s="1095"/>
      <c r="AE30" s="1096"/>
      <c r="AF30" s="1070">
        <v>7</v>
      </c>
      <c r="AG30" s="1071"/>
      <c r="AH30" s="1071"/>
      <c r="AI30" s="1071"/>
      <c r="AJ30" s="1072"/>
      <c r="AK30" s="1031">
        <v>252</v>
      </c>
      <c r="AL30" s="1022"/>
      <c r="AM30" s="1022"/>
      <c r="AN30" s="1022"/>
      <c r="AO30" s="1022"/>
      <c r="AP30" s="1022" t="s">
        <v>585</v>
      </c>
      <c r="AQ30" s="1022"/>
      <c r="AR30" s="1022"/>
      <c r="AS30" s="1022"/>
      <c r="AT30" s="1022"/>
      <c r="AU30" s="1022" t="s">
        <v>585</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404</v>
      </c>
      <c r="C31" s="1089"/>
      <c r="D31" s="1089"/>
      <c r="E31" s="1089"/>
      <c r="F31" s="1089"/>
      <c r="G31" s="1089"/>
      <c r="H31" s="1089"/>
      <c r="I31" s="1089"/>
      <c r="J31" s="1089"/>
      <c r="K31" s="1089"/>
      <c r="L31" s="1089"/>
      <c r="M31" s="1089"/>
      <c r="N31" s="1089"/>
      <c r="O31" s="1089"/>
      <c r="P31" s="1090"/>
      <c r="Q31" s="1094">
        <v>8649</v>
      </c>
      <c r="R31" s="1095"/>
      <c r="S31" s="1095"/>
      <c r="T31" s="1095"/>
      <c r="U31" s="1095"/>
      <c r="V31" s="1095">
        <v>8300</v>
      </c>
      <c r="W31" s="1095"/>
      <c r="X31" s="1095"/>
      <c r="Y31" s="1095"/>
      <c r="Z31" s="1095"/>
      <c r="AA31" s="1095">
        <v>348</v>
      </c>
      <c r="AB31" s="1095"/>
      <c r="AC31" s="1095"/>
      <c r="AD31" s="1095"/>
      <c r="AE31" s="1096"/>
      <c r="AF31" s="1070">
        <v>348</v>
      </c>
      <c r="AG31" s="1071"/>
      <c r="AH31" s="1071"/>
      <c r="AI31" s="1071"/>
      <c r="AJ31" s="1072"/>
      <c r="AK31" s="1031">
        <v>1170</v>
      </c>
      <c r="AL31" s="1022"/>
      <c r="AM31" s="1022"/>
      <c r="AN31" s="1022"/>
      <c r="AO31" s="1022"/>
      <c r="AP31" s="1022" t="s">
        <v>585</v>
      </c>
      <c r="AQ31" s="1022"/>
      <c r="AR31" s="1022"/>
      <c r="AS31" s="1022"/>
      <c r="AT31" s="1022"/>
      <c r="AU31" s="1022" t="s">
        <v>585</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405</v>
      </c>
      <c r="C32" s="1089"/>
      <c r="D32" s="1089"/>
      <c r="E32" s="1089"/>
      <c r="F32" s="1089"/>
      <c r="G32" s="1089"/>
      <c r="H32" s="1089"/>
      <c r="I32" s="1089"/>
      <c r="J32" s="1089"/>
      <c r="K32" s="1089"/>
      <c r="L32" s="1089"/>
      <c r="M32" s="1089"/>
      <c r="N32" s="1089"/>
      <c r="O32" s="1089"/>
      <c r="P32" s="1090"/>
      <c r="Q32" s="1094">
        <v>2678</v>
      </c>
      <c r="R32" s="1095"/>
      <c r="S32" s="1095"/>
      <c r="T32" s="1095"/>
      <c r="U32" s="1095"/>
      <c r="V32" s="1095">
        <v>2370</v>
      </c>
      <c r="W32" s="1095"/>
      <c r="X32" s="1095"/>
      <c r="Y32" s="1095"/>
      <c r="Z32" s="1095"/>
      <c r="AA32" s="1095">
        <v>308</v>
      </c>
      <c r="AB32" s="1095"/>
      <c r="AC32" s="1095"/>
      <c r="AD32" s="1095"/>
      <c r="AE32" s="1096"/>
      <c r="AF32" s="1070">
        <v>2539</v>
      </c>
      <c r="AG32" s="1071"/>
      <c r="AH32" s="1071"/>
      <c r="AI32" s="1071"/>
      <c r="AJ32" s="1072"/>
      <c r="AK32" s="1031">
        <v>13</v>
      </c>
      <c r="AL32" s="1022"/>
      <c r="AM32" s="1022"/>
      <c r="AN32" s="1022"/>
      <c r="AO32" s="1022"/>
      <c r="AP32" s="1022">
        <v>7973</v>
      </c>
      <c r="AQ32" s="1022"/>
      <c r="AR32" s="1022"/>
      <c r="AS32" s="1022"/>
      <c r="AT32" s="1022"/>
      <c r="AU32" s="1022">
        <v>72</v>
      </c>
      <c r="AV32" s="1022"/>
      <c r="AW32" s="1022"/>
      <c r="AX32" s="1022"/>
      <c r="AY32" s="1022"/>
      <c r="AZ32" s="1093"/>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407</v>
      </c>
      <c r="C33" s="1089"/>
      <c r="D33" s="1089"/>
      <c r="E33" s="1089"/>
      <c r="F33" s="1089"/>
      <c r="G33" s="1089"/>
      <c r="H33" s="1089"/>
      <c r="I33" s="1089"/>
      <c r="J33" s="1089"/>
      <c r="K33" s="1089"/>
      <c r="L33" s="1089"/>
      <c r="M33" s="1089"/>
      <c r="N33" s="1089"/>
      <c r="O33" s="1089"/>
      <c r="P33" s="1090"/>
      <c r="Q33" s="1094">
        <v>1686</v>
      </c>
      <c r="R33" s="1095"/>
      <c r="S33" s="1095"/>
      <c r="T33" s="1095"/>
      <c r="U33" s="1095"/>
      <c r="V33" s="1095">
        <v>1611</v>
      </c>
      <c r="W33" s="1095"/>
      <c r="X33" s="1095"/>
      <c r="Y33" s="1095"/>
      <c r="Z33" s="1095"/>
      <c r="AA33" s="1095">
        <v>75</v>
      </c>
      <c r="AB33" s="1095"/>
      <c r="AC33" s="1095"/>
      <c r="AD33" s="1095"/>
      <c r="AE33" s="1096"/>
      <c r="AF33" s="1070">
        <v>823</v>
      </c>
      <c r="AG33" s="1071"/>
      <c r="AH33" s="1071"/>
      <c r="AI33" s="1071"/>
      <c r="AJ33" s="1072"/>
      <c r="AK33" s="1031">
        <v>620</v>
      </c>
      <c r="AL33" s="1022"/>
      <c r="AM33" s="1022"/>
      <c r="AN33" s="1022"/>
      <c r="AO33" s="1022"/>
      <c r="AP33" s="1022">
        <v>11051</v>
      </c>
      <c r="AQ33" s="1022"/>
      <c r="AR33" s="1022"/>
      <c r="AS33" s="1022"/>
      <c r="AT33" s="1022"/>
      <c r="AU33" s="1022">
        <v>3669</v>
      </c>
      <c r="AV33" s="1022"/>
      <c r="AW33" s="1022"/>
      <c r="AX33" s="1022"/>
      <c r="AY33" s="1022"/>
      <c r="AZ33" s="1093"/>
      <c r="BA33" s="1093"/>
      <c r="BB33" s="1093"/>
      <c r="BC33" s="1093"/>
      <c r="BD33" s="1093"/>
      <c r="BE33" s="1083" t="s">
        <v>408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409</v>
      </c>
      <c r="C34" s="1089"/>
      <c r="D34" s="1089"/>
      <c r="E34" s="1089"/>
      <c r="F34" s="1089"/>
      <c r="G34" s="1089"/>
      <c r="H34" s="1089"/>
      <c r="I34" s="1089"/>
      <c r="J34" s="1089"/>
      <c r="K34" s="1089"/>
      <c r="L34" s="1089"/>
      <c r="M34" s="1089"/>
      <c r="N34" s="1089"/>
      <c r="O34" s="1089"/>
      <c r="P34" s="1090"/>
      <c r="Q34" s="1094">
        <v>748</v>
      </c>
      <c r="R34" s="1095"/>
      <c r="S34" s="1095"/>
      <c r="T34" s="1095"/>
      <c r="U34" s="1095"/>
      <c r="V34" s="1095">
        <v>706</v>
      </c>
      <c r="W34" s="1095"/>
      <c r="X34" s="1095"/>
      <c r="Y34" s="1095"/>
      <c r="Z34" s="1095"/>
      <c r="AA34" s="1095">
        <v>43</v>
      </c>
      <c r="AB34" s="1095"/>
      <c r="AC34" s="1095"/>
      <c r="AD34" s="1095"/>
      <c r="AE34" s="1096"/>
      <c r="AF34" s="1070">
        <v>43</v>
      </c>
      <c r="AG34" s="1071"/>
      <c r="AH34" s="1071"/>
      <c r="AI34" s="1071"/>
      <c r="AJ34" s="1072"/>
      <c r="AK34" s="1031">
        <v>460</v>
      </c>
      <c r="AL34" s="1022"/>
      <c r="AM34" s="1022"/>
      <c r="AN34" s="1022"/>
      <c r="AO34" s="1022"/>
      <c r="AP34" s="1022">
        <v>4273</v>
      </c>
      <c r="AQ34" s="1022"/>
      <c r="AR34" s="1022"/>
      <c r="AS34" s="1022"/>
      <c r="AT34" s="1022"/>
      <c r="AU34" s="1022">
        <v>4273</v>
      </c>
      <c r="AV34" s="1022"/>
      <c r="AW34" s="1022"/>
      <c r="AX34" s="1022"/>
      <c r="AY34" s="1022"/>
      <c r="AZ34" s="1093"/>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411</v>
      </c>
      <c r="C35" s="1089"/>
      <c r="D35" s="1089"/>
      <c r="E35" s="1089"/>
      <c r="F35" s="1089"/>
      <c r="G35" s="1089"/>
      <c r="H35" s="1089"/>
      <c r="I35" s="1089"/>
      <c r="J35" s="1089"/>
      <c r="K35" s="1089"/>
      <c r="L35" s="1089"/>
      <c r="M35" s="1089"/>
      <c r="N35" s="1089"/>
      <c r="O35" s="1089"/>
      <c r="P35" s="1090"/>
      <c r="Q35" s="1094">
        <v>394</v>
      </c>
      <c r="R35" s="1095"/>
      <c r="S35" s="1095"/>
      <c r="T35" s="1095"/>
      <c r="U35" s="1095"/>
      <c r="V35" s="1095">
        <v>27</v>
      </c>
      <c r="W35" s="1095"/>
      <c r="X35" s="1095"/>
      <c r="Y35" s="1095"/>
      <c r="Z35" s="1095"/>
      <c r="AA35" s="1095">
        <v>367</v>
      </c>
      <c r="AB35" s="1095"/>
      <c r="AC35" s="1095"/>
      <c r="AD35" s="1095"/>
      <c r="AE35" s="1096"/>
      <c r="AF35" s="1070">
        <v>373</v>
      </c>
      <c r="AG35" s="1071"/>
      <c r="AH35" s="1071"/>
      <c r="AI35" s="1071"/>
      <c r="AJ35" s="1072"/>
      <c r="AK35" s="1031" t="s">
        <v>585</v>
      </c>
      <c r="AL35" s="1022"/>
      <c r="AM35" s="1022"/>
      <c r="AN35" s="1022"/>
      <c r="AO35" s="1022"/>
      <c r="AP35" s="1022" t="s">
        <v>585</v>
      </c>
      <c r="AQ35" s="1022"/>
      <c r="AR35" s="1022"/>
      <c r="AS35" s="1022"/>
      <c r="AT35" s="1022"/>
      <c r="AU35" s="1022" t="s">
        <v>585</v>
      </c>
      <c r="AV35" s="1022"/>
      <c r="AW35" s="1022"/>
      <c r="AX35" s="1022"/>
      <c r="AY35" s="1022"/>
      <c r="AZ35" s="1093"/>
      <c r="BA35" s="1093"/>
      <c r="BB35" s="1093"/>
      <c r="BC35" s="1093"/>
      <c r="BD35" s="1093"/>
      <c r="BE35" s="1083" t="s">
        <v>412</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4248</v>
      </c>
      <c r="AG63" s="1010"/>
      <c r="AH63" s="1010"/>
      <c r="AI63" s="1010"/>
      <c r="AJ63" s="1081"/>
      <c r="AK63" s="1082"/>
      <c r="AL63" s="1014"/>
      <c r="AM63" s="1014"/>
      <c r="AN63" s="1014"/>
      <c r="AO63" s="1014"/>
      <c r="AP63" s="1010">
        <v>23297</v>
      </c>
      <c r="AQ63" s="1010"/>
      <c r="AR63" s="1010"/>
      <c r="AS63" s="1010"/>
      <c r="AT63" s="1010"/>
      <c r="AU63" s="1010">
        <v>8014</v>
      </c>
      <c r="AV63" s="1010"/>
      <c r="AW63" s="1010"/>
      <c r="AX63" s="1010"/>
      <c r="AY63" s="1010"/>
      <c r="AZ63" s="1076"/>
      <c r="BA63" s="1076"/>
      <c r="BB63" s="1076"/>
      <c r="BC63" s="1076"/>
      <c r="BD63" s="1076"/>
      <c r="BE63" s="1011"/>
      <c r="BF63" s="1011"/>
      <c r="BG63" s="1011"/>
      <c r="BH63" s="1011"/>
      <c r="BI63" s="1012"/>
      <c r="BJ63" s="1077" t="s">
        <v>415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397</v>
      </c>
      <c r="AL66" s="1047"/>
      <c r="AM66" s="1047"/>
      <c r="AN66" s="1047"/>
      <c r="AO66" s="1048"/>
      <c r="AP66" s="1052" t="s">
        <v>422</v>
      </c>
      <c r="AQ66" s="1053"/>
      <c r="AR66" s="1053"/>
      <c r="AS66" s="1053"/>
      <c r="AT66" s="1054"/>
      <c r="AU66" s="1052" t="s">
        <v>423</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587</v>
      </c>
      <c r="C68" s="1037"/>
      <c r="D68" s="1037"/>
      <c r="E68" s="1037"/>
      <c r="F68" s="1037"/>
      <c r="G68" s="1037"/>
      <c r="H68" s="1037"/>
      <c r="I68" s="1037"/>
      <c r="J68" s="1037"/>
      <c r="K68" s="1037"/>
      <c r="L68" s="1037"/>
      <c r="M68" s="1037"/>
      <c r="N68" s="1037"/>
      <c r="O68" s="1037"/>
      <c r="P68" s="1038"/>
      <c r="Q68" s="1039">
        <v>9</v>
      </c>
      <c r="R68" s="1033"/>
      <c r="S68" s="1033"/>
      <c r="T68" s="1033"/>
      <c r="U68" s="1033"/>
      <c r="V68" s="1033">
        <v>4</v>
      </c>
      <c r="W68" s="1033"/>
      <c r="X68" s="1033"/>
      <c r="Y68" s="1033"/>
      <c r="Z68" s="1033"/>
      <c r="AA68" s="1033">
        <v>5</v>
      </c>
      <c r="AB68" s="1033"/>
      <c r="AC68" s="1033"/>
      <c r="AD68" s="1033"/>
      <c r="AE68" s="1033"/>
      <c r="AF68" s="1033">
        <v>5</v>
      </c>
      <c r="AG68" s="1033"/>
      <c r="AH68" s="1033"/>
      <c r="AI68" s="1033"/>
      <c r="AJ68" s="1033"/>
      <c r="AK68" s="1033" t="s">
        <v>597</v>
      </c>
      <c r="AL68" s="1033"/>
      <c r="AM68" s="1033"/>
      <c r="AN68" s="1033"/>
      <c r="AO68" s="1033"/>
      <c r="AP68" s="1033" t="s">
        <v>597</v>
      </c>
      <c r="AQ68" s="1033"/>
      <c r="AR68" s="1033"/>
      <c r="AS68" s="1033"/>
      <c r="AT68" s="1033"/>
      <c r="AU68" s="1033" t="s">
        <v>597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588</v>
      </c>
      <c r="C69" s="1026"/>
      <c r="D69" s="1026"/>
      <c r="E69" s="1026"/>
      <c r="F69" s="1026"/>
      <c r="G69" s="1026"/>
      <c r="H69" s="1026"/>
      <c r="I69" s="1026"/>
      <c r="J69" s="1026"/>
      <c r="K69" s="1026"/>
      <c r="L69" s="1026"/>
      <c r="M69" s="1026"/>
      <c r="N69" s="1026"/>
      <c r="O69" s="1026"/>
      <c r="P69" s="1027"/>
      <c r="Q69" s="1028">
        <v>249</v>
      </c>
      <c r="R69" s="1022"/>
      <c r="S69" s="1022"/>
      <c r="T69" s="1022"/>
      <c r="U69" s="1022"/>
      <c r="V69" s="1022">
        <v>215</v>
      </c>
      <c r="W69" s="1022"/>
      <c r="X69" s="1022"/>
      <c r="Y69" s="1022"/>
      <c r="Z69" s="1022"/>
      <c r="AA69" s="1022">
        <v>35</v>
      </c>
      <c r="AB69" s="1022"/>
      <c r="AC69" s="1022"/>
      <c r="AD69" s="1022"/>
      <c r="AE69" s="1022"/>
      <c r="AF69" s="1022">
        <v>35</v>
      </c>
      <c r="AG69" s="1022"/>
      <c r="AH69" s="1022"/>
      <c r="AI69" s="1022"/>
      <c r="AJ69" s="1022"/>
      <c r="AK69" s="1022" t="s">
        <v>597</v>
      </c>
      <c r="AL69" s="1022"/>
      <c r="AM69" s="1022"/>
      <c r="AN69" s="1022"/>
      <c r="AO69" s="1022"/>
      <c r="AP69" s="1022" t="s">
        <v>597</v>
      </c>
      <c r="AQ69" s="1022"/>
      <c r="AR69" s="1022"/>
      <c r="AS69" s="1022"/>
      <c r="AT69" s="1022"/>
      <c r="AU69" s="1022" t="s">
        <v>597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589</v>
      </c>
      <c r="C70" s="1026"/>
      <c r="D70" s="1026"/>
      <c r="E70" s="1026"/>
      <c r="F70" s="1026"/>
      <c r="G70" s="1026"/>
      <c r="H70" s="1026"/>
      <c r="I70" s="1026"/>
      <c r="J70" s="1026"/>
      <c r="K70" s="1026"/>
      <c r="L70" s="1026"/>
      <c r="M70" s="1026"/>
      <c r="N70" s="1026"/>
      <c r="O70" s="1026"/>
      <c r="P70" s="1027"/>
      <c r="Q70" s="1028">
        <v>6520</v>
      </c>
      <c r="R70" s="1022"/>
      <c r="S70" s="1022"/>
      <c r="T70" s="1022"/>
      <c r="U70" s="1022"/>
      <c r="V70" s="1022">
        <v>6341</v>
      </c>
      <c r="W70" s="1022"/>
      <c r="X70" s="1022"/>
      <c r="Y70" s="1022"/>
      <c r="Z70" s="1022"/>
      <c r="AA70" s="1022">
        <v>179</v>
      </c>
      <c r="AB70" s="1022"/>
      <c r="AC70" s="1022"/>
      <c r="AD70" s="1022"/>
      <c r="AE70" s="1022"/>
      <c r="AF70" s="1022">
        <v>179</v>
      </c>
      <c r="AG70" s="1022"/>
      <c r="AH70" s="1022"/>
      <c r="AI70" s="1022"/>
      <c r="AJ70" s="1022"/>
      <c r="AK70" s="1022">
        <v>114</v>
      </c>
      <c r="AL70" s="1022"/>
      <c r="AM70" s="1022"/>
      <c r="AN70" s="1022"/>
      <c r="AO70" s="1022"/>
      <c r="AP70" s="1022">
        <v>998</v>
      </c>
      <c r="AQ70" s="1022"/>
      <c r="AR70" s="1022"/>
      <c r="AS70" s="1022"/>
      <c r="AT70" s="1022"/>
      <c r="AU70" s="1022">
        <v>311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590</v>
      </c>
      <c r="C71" s="1026"/>
      <c r="D71" s="1026"/>
      <c r="E71" s="1026"/>
      <c r="F71" s="1026"/>
      <c r="G71" s="1026"/>
      <c r="H71" s="1026"/>
      <c r="I71" s="1026"/>
      <c r="J71" s="1026"/>
      <c r="K71" s="1026"/>
      <c r="L71" s="1026"/>
      <c r="M71" s="1026"/>
      <c r="N71" s="1026"/>
      <c r="O71" s="1026"/>
      <c r="P71" s="1027"/>
      <c r="Q71" s="1028">
        <v>2056</v>
      </c>
      <c r="R71" s="1022"/>
      <c r="S71" s="1022"/>
      <c r="T71" s="1022"/>
      <c r="U71" s="1022"/>
      <c r="V71" s="1022">
        <v>2034</v>
      </c>
      <c r="W71" s="1022"/>
      <c r="X71" s="1022"/>
      <c r="Y71" s="1022"/>
      <c r="Z71" s="1022"/>
      <c r="AA71" s="1022">
        <v>22</v>
      </c>
      <c r="AB71" s="1022"/>
      <c r="AC71" s="1022"/>
      <c r="AD71" s="1022"/>
      <c r="AE71" s="1022"/>
      <c r="AF71" s="1022">
        <v>22</v>
      </c>
      <c r="AG71" s="1022"/>
      <c r="AH71" s="1022"/>
      <c r="AI71" s="1022"/>
      <c r="AJ71" s="1022"/>
      <c r="AK71" s="1022" t="s">
        <v>597</v>
      </c>
      <c r="AL71" s="1022"/>
      <c r="AM71" s="1022"/>
      <c r="AN71" s="1022"/>
      <c r="AO71" s="1022"/>
      <c r="AP71" s="1022" t="s">
        <v>520</v>
      </c>
      <c r="AQ71" s="1022"/>
      <c r="AR71" s="1022"/>
      <c r="AS71" s="1022"/>
      <c r="AT71" s="1022"/>
      <c r="AU71" s="1022" t="s">
        <v>520</v>
      </c>
      <c r="AV71" s="1022"/>
      <c r="AW71" s="1022"/>
      <c r="AX71" s="1022"/>
      <c r="AY71" s="1022"/>
      <c r="AZ71" s="1023" t="s">
        <v>594</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590</v>
      </c>
      <c r="C72" s="1026"/>
      <c r="D72" s="1026"/>
      <c r="E72" s="1026"/>
      <c r="F72" s="1026"/>
      <c r="G72" s="1026"/>
      <c r="H72" s="1026"/>
      <c r="I72" s="1026"/>
      <c r="J72" s="1026"/>
      <c r="K72" s="1026"/>
      <c r="L72" s="1026"/>
      <c r="M72" s="1026"/>
      <c r="N72" s="1026"/>
      <c r="O72" s="1026"/>
      <c r="P72" s="1027"/>
      <c r="Q72" s="1028">
        <v>723894</v>
      </c>
      <c r="R72" s="1022"/>
      <c r="S72" s="1022"/>
      <c r="T72" s="1022"/>
      <c r="U72" s="1022"/>
      <c r="V72" s="1022">
        <v>705179</v>
      </c>
      <c r="W72" s="1022"/>
      <c r="X72" s="1022"/>
      <c r="Y72" s="1022"/>
      <c r="Z72" s="1022"/>
      <c r="AA72" s="1022">
        <v>18715</v>
      </c>
      <c r="AB72" s="1022"/>
      <c r="AC72" s="1022"/>
      <c r="AD72" s="1022"/>
      <c r="AE72" s="1022"/>
      <c r="AF72" s="1022">
        <v>18715</v>
      </c>
      <c r="AG72" s="1022"/>
      <c r="AH72" s="1022"/>
      <c r="AI72" s="1022"/>
      <c r="AJ72" s="1022"/>
      <c r="AK72" s="1022">
        <v>1705</v>
      </c>
      <c r="AL72" s="1022"/>
      <c r="AM72" s="1022"/>
      <c r="AN72" s="1022"/>
      <c r="AO72" s="1022"/>
      <c r="AP72" s="1022" t="s">
        <v>520</v>
      </c>
      <c r="AQ72" s="1022"/>
      <c r="AR72" s="1022"/>
      <c r="AS72" s="1022"/>
      <c r="AT72" s="1022"/>
      <c r="AU72" s="1022" t="s">
        <v>520</v>
      </c>
      <c r="AV72" s="1022"/>
      <c r="AW72" s="1022"/>
      <c r="AX72" s="1022"/>
      <c r="AY72" s="1022"/>
      <c r="AZ72" s="1023" t="s">
        <v>595</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591</v>
      </c>
      <c r="C73" s="1026"/>
      <c r="D73" s="1026"/>
      <c r="E73" s="1026"/>
      <c r="F73" s="1026"/>
      <c r="G73" s="1026"/>
      <c r="H73" s="1026"/>
      <c r="I73" s="1026"/>
      <c r="J73" s="1026"/>
      <c r="K73" s="1026"/>
      <c r="L73" s="1026"/>
      <c r="M73" s="1026"/>
      <c r="N73" s="1026"/>
      <c r="O73" s="1026"/>
      <c r="P73" s="1027"/>
      <c r="Q73" s="1028">
        <v>23533</v>
      </c>
      <c r="R73" s="1022"/>
      <c r="S73" s="1022"/>
      <c r="T73" s="1022"/>
      <c r="U73" s="1022"/>
      <c r="V73" s="1022">
        <v>22843</v>
      </c>
      <c r="W73" s="1022"/>
      <c r="X73" s="1022"/>
      <c r="Y73" s="1022"/>
      <c r="Z73" s="1022"/>
      <c r="AA73" s="1022">
        <v>689</v>
      </c>
      <c r="AB73" s="1022"/>
      <c r="AC73" s="1022"/>
      <c r="AD73" s="1022"/>
      <c r="AE73" s="1022"/>
      <c r="AF73" s="1022">
        <v>689</v>
      </c>
      <c r="AG73" s="1022"/>
      <c r="AH73" s="1022"/>
      <c r="AI73" s="1022"/>
      <c r="AJ73" s="1022"/>
      <c r="AK73" s="1022">
        <v>22</v>
      </c>
      <c r="AL73" s="1022"/>
      <c r="AM73" s="1022"/>
      <c r="AN73" s="1022"/>
      <c r="AO73" s="1022"/>
      <c r="AP73" s="1022" t="s">
        <v>520</v>
      </c>
      <c r="AQ73" s="1022"/>
      <c r="AR73" s="1022"/>
      <c r="AS73" s="1022"/>
      <c r="AT73" s="1022"/>
      <c r="AU73" s="1022" t="s">
        <v>520</v>
      </c>
      <c r="AV73" s="1022"/>
      <c r="AW73" s="1022"/>
      <c r="AX73" s="1022"/>
      <c r="AY73" s="1022"/>
      <c r="AZ73" s="1023" t="s">
        <v>594</v>
      </c>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591</v>
      </c>
      <c r="C74" s="1026"/>
      <c r="D74" s="1026"/>
      <c r="E74" s="1026"/>
      <c r="F74" s="1026"/>
      <c r="G74" s="1026"/>
      <c r="H74" s="1026"/>
      <c r="I74" s="1026"/>
      <c r="J74" s="1026"/>
      <c r="K74" s="1026"/>
      <c r="L74" s="1026"/>
      <c r="M74" s="1026"/>
      <c r="N74" s="1026"/>
      <c r="O74" s="1026"/>
      <c r="P74" s="1027"/>
      <c r="Q74" s="1028">
        <v>370</v>
      </c>
      <c r="R74" s="1022"/>
      <c r="S74" s="1022"/>
      <c r="T74" s="1022"/>
      <c r="U74" s="1022"/>
      <c r="V74" s="1022">
        <v>135</v>
      </c>
      <c r="W74" s="1022"/>
      <c r="X74" s="1022"/>
      <c r="Y74" s="1022"/>
      <c r="Z74" s="1022"/>
      <c r="AA74" s="1022">
        <v>235</v>
      </c>
      <c r="AB74" s="1022"/>
      <c r="AC74" s="1022"/>
      <c r="AD74" s="1022"/>
      <c r="AE74" s="1022"/>
      <c r="AF74" s="1022">
        <v>235</v>
      </c>
      <c r="AG74" s="1022"/>
      <c r="AH74" s="1022"/>
      <c r="AI74" s="1022"/>
      <c r="AJ74" s="1022"/>
      <c r="AK74" s="1022" t="s">
        <v>520</v>
      </c>
      <c r="AL74" s="1022"/>
      <c r="AM74" s="1022"/>
      <c r="AN74" s="1022"/>
      <c r="AO74" s="1022"/>
      <c r="AP74" s="1022" t="s">
        <v>520</v>
      </c>
      <c r="AQ74" s="1022"/>
      <c r="AR74" s="1022"/>
      <c r="AS74" s="1022"/>
      <c r="AT74" s="1022"/>
      <c r="AU74" s="1022" t="s">
        <v>520</v>
      </c>
      <c r="AV74" s="1022"/>
      <c r="AW74" s="1022"/>
      <c r="AX74" s="1022"/>
      <c r="AY74" s="1022"/>
      <c r="AZ74" s="1023" t="s">
        <v>596</v>
      </c>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592</v>
      </c>
      <c r="C75" s="1026"/>
      <c r="D75" s="1026"/>
      <c r="E75" s="1026"/>
      <c r="F75" s="1026"/>
      <c r="G75" s="1026"/>
      <c r="H75" s="1026"/>
      <c r="I75" s="1026"/>
      <c r="J75" s="1026"/>
      <c r="K75" s="1026"/>
      <c r="L75" s="1026"/>
      <c r="M75" s="1026"/>
      <c r="N75" s="1026"/>
      <c r="O75" s="1026"/>
      <c r="P75" s="1027"/>
      <c r="Q75" s="1029">
        <v>405</v>
      </c>
      <c r="R75" s="1030"/>
      <c r="S75" s="1030"/>
      <c r="T75" s="1030"/>
      <c r="U75" s="1031"/>
      <c r="V75" s="1032">
        <v>397</v>
      </c>
      <c r="W75" s="1030"/>
      <c r="X75" s="1030"/>
      <c r="Y75" s="1030"/>
      <c r="Z75" s="1031"/>
      <c r="AA75" s="1032">
        <v>8</v>
      </c>
      <c r="AB75" s="1030"/>
      <c r="AC75" s="1030"/>
      <c r="AD75" s="1030"/>
      <c r="AE75" s="1031"/>
      <c r="AF75" s="1032">
        <v>8</v>
      </c>
      <c r="AG75" s="1030"/>
      <c r="AH75" s="1030"/>
      <c r="AI75" s="1030"/>
      <c r="AJ75" s="1031"/>
      <c r="AK75" s="1022" t="s">
        <v>520</v>
      </c>
      <c r="AL75" s="1022"/>
      <c r="AM75" s="1022"/>
      <c r="AN75" s="1022"/>
      <c r="AO75" s="1022"/>
      <c r="AP75" s="1022" t="s">
        <v>520</v>
      </c>
      <c r="AQ75" s="1022"/>
      <c r="AR75" s="1022"/>
      <c r="AS75" s="1022"/>
      <c r="AT75" s="1022"/>
      <c r="AU75" s="1022" t="s">
        <v>520</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593</v>
      </c>
      <c r="C76" s="1026"/>
      <c r="D76" s="1026"/>
      <c r="E76" s="1026"/>
      <c r="F76" s="1026"/>
      <c r="G76" s="1026"/>
      <c r="H76" s="1026"/>
      <c r="I76" s="1026"/>
      <c r="J76" s="1026"/>
      <c r="K76" s="1026"/>
      <c r="L76" s="1026"/>
      <c r="M76" s="1026"/>
      <c r="N76" s="1026"/>
      <c r="O76" s="1026"/>
      <c r="P76" s="1027"/>
      <c r="Q76" s="1029">
        <v>52301</v>
      </c>
      <c r="R76" s="1030"/>
      <c r="S76" s="1030"/>
      <c r="T76" s="1030"/>
      <c r="U76" s="1031"/>
      <c r="V76" s="1032">
        <v>48278</v>
      </c>
      <c r="W76" s="1030"/>
      <c r="X76" s="1030"/>
      <c r="Y76" s="1030"/>
      <c r="Z76" s="1031"/>
      <c r="AA76" s="1032">
        <v>4023</v>
      </c>
      <c r="AB76" s="1030"/>
      <c r="AC76" s="1030"/>
      <c r="AD76" s="1030"/>
      <c r="AE76" s="1031"/>
      <c r="AF76" s="1032">
        <v>4023</v>
      </c>
      <c r="AG76" s="1030"/>
      <c r="AH76" s="1030"/>
      <c r="AI76" s="1030"/>
      <c r="AJ76" s="1031"/>
      <c r="AK76" s="1022" t="s">
        <v>520</v>
      </c>
      <c r="AL76" s="1022"/>
      <c r="AM76" s="1022"/>
      <c r="AN76" s="1022"/>
      <c r="AO76" s="1022"/>
      <c r="AP76" s="1022" t="s">
        <v>520</v>
      </c>
      <c r="AQ76" s="1022"/>
      <c r="AR76" s="1022"/>
      <c r="AS76" s="1022"/>
      <c r="AT76" s="1022"/>
      <c r="AU76" s="1022" t="s">
        <v>520</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23911</v>
      </c>
      <c r="AG88" s="1010"/>
      <c r="AH88" s="1010"/>
      <c r="AI88" s="1010"/>
      <c r="AJ88" s="1010"/>
      <c r="AK88" s="1014"/>
      <c r="AL88" s="1014"/>
      <c r="AM88" s="1014"/>
      <c r="AN88" s="1014"/>
      <c r="AO88" s="1014"/>
      <c r="AP88" s="1010">
        <v>998</v>
      </c>
      <c r="AQ88" s="1010"/>
      <c r="AR88" s="1010"/>
      <c r="AS88" s="1010"/>
      <c r="AT88" s="1010"/>
      <c r="AU88" s="1010">
        <v>311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32</v>
      </c>
      <c r="CS102" s="1002"/>
      <c r="CT102" s="1002"/>
      <c r="CU102" s="1002"/>
      <c r="CV102" s="1003"/>
      <c r="CW102" s="1001" t="s">
        <v>602</v>
      </c>
      <c r="CX102" s="1002"/>
      <c r="CY102" s="1002"/>
      <c r="CZ102" s="1002"/>
      <c r="DA102" s="1003"/>
      <c r="DB102" s="1001" t="s">
        <v>602</v>
      </c>
      <c r="DC102" s="1002"/>
      <c r="DD102" s="1002"/>
      <c r="DE102" s="1002"/>
      <c r="DF102" s="1003"/>
      <c r="DG102" s="1001" t="s">
        <v>602</v>
      </c>
      <c r="DH102" s="1002"/>
      <c r="DI102" s="1002"/>
      <c r="DJ102" s="1002"/>
      <c r="DK102" s="1003"/>
      <c r="DL102" s="1001">
        <v>67</v>
      </c>
      <c r="DM102" s="1002"/>
      <c r="DN102" s="1002"/>
      <c r="DO102" s="1002"/>
      <c r="DP102" s="1003"/>
      <c r="DQ102" s="1001">
        <v>7</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304</v>
      </c>
      <c r="AG109" s="945"/>
      <c r="AH109" s="945"/>
      <c r="AI109" s="945"/>
      <c r="AJ109" s="946"/>
      <c r="AK109" s="947" t="s">
        <v>303</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304</v>
      </c>
      <c r="BW109" s="945"/>
      <c r="BX109" s="945"/>
      <c r="BY109" s="945"/>
      <c r="BZ109" s="946"/>
      <c r="CA109" s="947" t="s">
        <v>303</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304</v>
      </c>
      <c r="DM109" s="945"/>
      <c r="DN109" s="945"/>
      <c r="DO109" s="945"/>
      <c r="DP109" s="946"/>
      <c r="DQ109" s="947" t="s">
        <v>303</v>
      </c>
      <c r="DR109" s="945"/>
      <c r="DS109" s="945"/>
      <c r="DT109" s="945"/>
      <c r="DU109" s="946"/>
      <c r="DV109" s="947" t="s">
        <v>434</v>
      </c>
      <c r="DW109" s="945"/>
      <c r="DX109" s="945"/>
      <c r="DY109" s="945"/>
      <c r="DZ109" s="976"/>
    </row>
    <row r="110" spans="1:131" s="246" customFormat="1" ht="26.25" customHeight="1">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3553960</v>
      </c>
      <c r="AB110" s="938"/>
      <c r="AC110" s="938"/>
      <c r="AD110" s="938"/>
      <c r="AE110" s="939"/>
      <c r="AF110" s="940">
        <v>3441596</v>
      </c>
      <c r="AG110" s="938"/>
      <c r="AH110" s="938"/>
      <c r="AI110" s="938"/>
      <c r="AJ110" s="939"/>
      <c r="AK110" s="940">
        <v>3440044</v>
      </c>
      <c r="AL110" s="938"/>
      <c r="AM110" s="938"/>
      <c r="AN110" s="938"/>
      <c r="AO110" s="939"/>
      <c r="AP110" s="941">
        <v>16.100000000000001</v>
      </c>
      <c r="AQ110" s="942"/>
      <c r="AR110" s="942"/>
      <c r="AS110" s="942"/>
      <c r="AT110" s="943"/>
      <c r="AU110" s="977" t="s">
        <v>73</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31990571</v>
      </c>
      <c r="BR110" s="885"/>
      <c r="BS110" s="885"/>
      <c r="BT110" s="885"/>
      <c r="BU110" s="885"/>
      <c r="BV110" s="885">
        <v>32836192</v>
      </c>
      <c r="BW110" s="885"/>
      <c r="BX110" s="885"/>
      <c r="BY110" s="885"/>
      <c r="BZ110" s="885"/>
      <c r="CA110" s="885">
        <v>32131466</v>
      </c>
      <c r="CB110" s="885"/>
      <c r="CC110" s="885"/>
      <c r="CD110" s="885"/>
      <c r="CE110" s="885"/>
      <c r="CF110" s="909">
        <v>150.69999999999999</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128</v>
      </c>
      <c r="DM110" s="885"/>
      <c r="DN110" s="885"/>
      <c r="DO110" s="885"/>
      <c r="DP110" s="885"/>
      <c r="DQ110" s="885" t="s">
        <v>441</v>
      </c>
      <c r="DR110" s="885"/>
      <c r="DS110" s="885"/>
      <c r="DT110" s="885"/>
      <c r="DU110" s="885"/>
      <c r="DV110" s="886" t="s">
        <v>441</v>
      </c>
      <c r="DW110" s="886"/>
      <c r="DX110" s="886"/>
      <c r="DY110" s="886"/>
      <c r="DZ110" s="887"/>
    </row>
    <row r="111" spans="1:131" s="246" customFormat="1" ht="26.25" customHeight="1">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415</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162169</v>
      </c>
      <c r="BR111" s="857"/>
      <c r="BS111" s="857"/>
      <c r="BT111" s="857"/>
      <c r="BU111" s="857"/>
      <c r="BV111" s="857">
        <v>111615</v>
      </c>
      <c r="BW111" s="857"/>
      <c r="BX111" s="857"/>
      <c r="BY111" s="857"/>
      <c r="BZ111" s="857"/>
      <c r="CA111" s="857">
        <v>64184</v>
      </c>
      <c r="CB111" s="857"/>
      <c r="CC111" s="857"/>
      <c r="CD111" s="857"/>
      <c r="CE111" s="857"/>
      <c r="CF111" s="918">
        <v>0.3</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245</v>
      </c>
      <c r="DH111" s="857"/>
      <c r="DI111" s="857"/>
      <c r="DJ111" s="857"/>
      <c r="DK111" s="857"/>
      <c r="DL111" s="857" t="s">
        <v>441</v>
      </c>
      <c r="DM111" s="857"/>
      <c r="DN111" s="857"/>
      <c r="DO111" s="857"/>
      <c r="DP111" s="857"/>
      <c r="DQ111" s="857" t="s">
        <v>415</v>
      </c>
      <c r="DR111" s="857"/>
      <c r="DS111" s="857"/>
      <c r="DT111" s="857"/>
      <c r="DU111" s="857"/>
      <c r="DV111" s="834" t="s">
        <v>245</v>
      </c>
      <c r="DW111" s="834"/>
      <c r="DX111" s="834"/>
      <c r="DY111" s="834"/>
      <c r="DZ111" s="835"/>
    </row>
    <row r="112" spans="1:131" s="246" customFormat="1" ht="26.25" customHeight="1">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415</v>
      </c>
      <c r="AB112" s="820"/>
      <c r="AC112" s="820"/>
      <c r="AD112" s="820"/>
      <c r="AE112" s="821"/>
      <c r="AF112" s="822" t="s">
        <v>415</v>
      </c>
      <c r="AG112" s="820"/>
      <c r="AH112" s="820"/>
      <c r="AI112" s="820"/>
      <c r="AJ112" s="821"/>
      <c r="AK112" s="822" t="s">
        <v>128</v>
      </c>
      <c r="AL112" s="820"/>
      <c r="AM112" s="820"/>
      <c r="AN112" s="820"/>
      <c r="AO112" s="821"/>
      <c r="AP112" s="867" t="s">
        <v>447</v>
      </c>
      <c r="AQ112" s="868"/>
      <c r="AR112" s="868"/>
      <c r="AS112" s="868"/>
      <c r="AT112" s="869"/>
      <c r="AU112" s="979"/>
      <c r="AV112" s="980"/>
      <c r="AW112" s="980"/>
      <c r="AX112" s="980"/>
      <c r="AY112" s="980"/>
      <c r="AZ112" s="855" t="s">
        <v>448</v>
      </c>
      <c r="BA112" s="790"/>
      <c r="BB112" s="790"/>
      <c r="BC112" s="790"/>
      <c r="BD112" s="790"/>
      <c r="BE112" s="790"/>
      <c r="BF112" s="790"/>
      <c r="BG112" s="790"/>
      <c r="BH112" s="790"/>
      <c r="BI112" s="790"/>
      <c r="BJ112" s="790"/>
      <c r="BK112" s="790"/>
      <c r="BL112" s="790"/>
      <c r="BM112" s="790"/>
      <c r="BN112" s="790"/>
      <c r="BO112" s="790"/>
      <c r="BP112" s="791"/>
      <c r="BQ112" s="856">
        <v>9019668</v>
      </c>
      <c r="BR112" s="857"/>
      <c r="BS112" s="857"/>
      <c r="BT112" s="857"/>
      <c r="BU112" s="857"/>
      <c r="BV112" s="857">
        <v>9179721</v>
      </c>
      <c r="BW112" s="857"/>
      <c r="BX112" s="857"/>
      <c r="BY112" s="857"/>
      <c r="BZ112" s="857"/>
      <c r="CA112" s="857">
        <v>8013318</v>
      </c>
      <c r="CB112" s="857"/>
      <c r="CC112" s="857"/>
      <c r="CD112" s="857"/>
      <c r="CE112" s="857"/>
      <c r="CF112" s="918">
        <v>37.6</v>
      </c>
      <c r="CG112" s="919"/>
      <c r="CH112" s="919"/>
      <c r="CI112" s="919"/>
      <c r="CJ112" s="919"/>
      <c r="CK112" s="974"/>
      <c r="CL112" s="861"/>
      <c r="CM112" s="864" t="s">
        <v>449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415</v>
      </c>
      <c r="DM112" s="857"/>
      <c r="DN112" s="857"/>
      <c r="DO112" s="857"/>
      <c r="DP112" s="857"/>
      <c r="DQ112" s="857" t="s">
        <v>128</v>
      </c>
      <c r="DR112" s="857"/>
      <c r="DS112" s="857"/>
      <c r="DT112" s="857"/>
      <c r="DU112" s="857"/>
      <c r="DV112" s="834" t="s">
        <v>441</v>
      </c>
      <c r="DW112" s="834"/>
      <c r="DX112" s="834"/>
      <c r="DY112" s="834"/>
      <c r="DZ112" s="835"/>
    </row>
    <row r="113" spans="1:130" s="246" customFormat="1" ht="26.25" customHeight="1">
      <c r="A113" s="961"/>
      <c r="B113" s="962"/>
      <c r="C113" s="790" t="s">
        <v>450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1103815</v>
      </c>
      <c r="AB113" s="966"/>
      <c r="AC113" s="966"/>
      <c r="AD113" s="966"/>
      <c r="AE113" s="967"/>
      <c r="AF113" s="968">
        <v>1127511</v>
      </c>
      <c r="AG113" s="966"/>
      <c r="AH113" s="966"/>
      <c r="AI113" s="966"/>
      <c r="AJ113" s="967"/>
      <c r="AK113" s="968">
        <v>996968</v>
      </c>
      <c r="AL113" s="966"/>
      <c r="AM113" s="966"/>
      <c r="AN113" s="966"/>
      <c r="AO113" s="967"/>
      <c r="AP113" s="969">
        <v>4.7</v>
      </c>
      <c r="AQ113" s="970"/>
      <c r="AR113" s="970"/>
      <c r="AS113" s="970"/>
      <c r="AT113" s="971"/>
      <c r="AU113" s="979"/>
      <c r="AV113" s="980"/>
      <c r="AW113" s="980"/>
      <c r="AX113" s="980"/>
      <c r="AY113" s="980"/>
      <c r="AZ113" s="855" t="s">
        <v>451</v>
      </c>
      <c r="BA113" s="790"/>
      <c r="BB113" s="790"/>
      <c r="BC113" s="790"/>
      <c r="BD113" s="790"/>
      <c r="BE113" s="790"/>
      <c r="BF113" s="790"/>
      <c r="BG113" s="790"/>
      <c r="BH113" s="790"/>
      <c r="BI113" s="790"/>
      <c r="BJ113" s="790"/>
      <c r="BK113" s="790"/>
      <c r="BL113" s="790"/>
      <c r="BM113" s="790"/>
      <c r="BN113" s="790"/>
      <c r="BO113" s="790"/>
      <c r="BP113" s="791"/>
      <c r="BQ113" s="856">
        <v>425833</v>
      </c>
      <c r="BR113" s="857"/>
      <c r="BS113" s="857"/>
      <c r="BT113" s="857"/>
      <c r="BU113" s="857"/>
      <c r="BV113" s="857">
        <v>372040</v>
      </c>
      <c r="BW113" s="857"/>
      <c r="BX113" s="857"/>
      <c r="BY113" s="857"/>
      <c r="BZ113" s="857"/>
      <c r="CA113" s="857">
        <v>311470</v>
      </c>
      <c r="CB113" s="857"/>
      <c r="CC113" s="857"/>
      <c r="CD113" s="857"/>
      <c r="CE113" s="857"/>
      <c r="CF113" s="918">
        <v>1.5</v>
      </c>
      <c r="CG113" s="919"/>
      <c r="CH113" s="919"/>
      <c r="CI113" s="919"/>
      <c r="CJ113" s="919"/>
      <c r="CK113" s="974"/>
      <c r="CL113" s="861"/>
      <c r="CM113" s="864" t="s">
        <v>452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415</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c r="A114" s="961"/>
      <c r="B114" s="962"/>
      <c r="C114" s="790" t="s">
        <v>453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52939</v>
      </c>
      <c r="AB114" s="820"/>
      <c r="AC114" s="820"/>
      <c r="AD114" s="820"/>
      <c r="AE114" s="821"/>
      <c r="AF114" s="822">
        <v>51749</v>
      </c>
      <c r="AG114" s="820"/>
      <c r="AH114" s="820"/>
      <c r="AI114" s="820"/>
      <c r="AJ114" s="821"/>
      <c r="AK114" s="822">
        <v>48504</v>
      </c>
      <c r="AL114" s="820"/>
      <c r="AM114" s="820"/>
      <c r="AN114" s="820"/>
      <c r="AO114" s="821"/>
      <c r="AP114" s="867">
        <v>0.2</v>
      </c>
      <c r="AQ114" s="868"/>
      <c r="AR114" s="868"/>
      <c r="AS114" s="868"/>
      <c r="AT114" s="869"/>
      <c r="AU114" s="979"/>
      <c r="AV114" s="980"/>
      <c r="AW114" s="980"/>
      <c r="AX114" s="980"/>
      <c r="AY114" s="980"/>
      <c r="AZ114" s="855" t="s">
        <v>454</v>
      </c>
      <c r="BA114" s="790"/>
      <c r="BB114" s="790"/>
      <c r="BC114" s="790"/>
      <c r="BD114" s="790"/>
      <c r="BE114" s="790"/>
      <c r="BF114" s="790"/>
      <c r="BG114" s="790"/>
      <c r="BH114" s="790"/>
      <c r="BI114" s="790"/>
      <c r="BJ114" s="790"/>
      <c r="BK114" s="790"/>
      <c r="BL114" s="790"/>
      <c r="BM114" s="790"/>
      <c r="BN114" s="790"/>
      <c r="BO114" s="790"/>
      <c r="BP114" s="791"/>
      <c r="BQ114" s="856">
        <v>7098426</v>
      </c>
      <c r="BR114" s="857"/>
      <c r="BS114" s="857"/>
      <c r="BT114" s="857"/>
      <c r="BU114" s="857"/>
      <c r="BV114" s="857">
        <v>6862759</v>
      </c>
      <c r="BW114" s="857"/>
      <c r="BX114" s="857"/>
      <c r="BY114" s="857"/>
      <c r="BZ114" s="857"/>
      <c r="CA114" s="857">
        <v>6633396</v>
      </c>
      <c r="CB114" s="857"/>
      <c r="CC114" s="857"/>
      <c r="CD114" s="857"/>
      <c r="CE114" s="857"/>
      <c r="CF114" s="918">
        <v>31.1</v>
      </c>
      <c r="CG114" s="919"/>
      <c r="CH114" s="919"/>
      <c r="CI114" s="919"/>
      <c r="CJ114" s="919"/>
      <c r="CK114" s="974"/>
      <c r="CL114" s="861"/>
      <c r="CM114" s="864" t="s">
        <v>455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456</v>
      </c>
      <c r="DH114" s="820"/>
      <c r="DI114" s="820"/>
      <c r="DJ114" s="820"/>
      <c r="DK114" s="821"/>
      <c r="DL114" s="822" t="s">
        <v>415</v>
      </c>
      <c r="DM114" s="820"/>
      <c r="DN114" s="820"/>
      <c r="DO114" s="820"/>
      <c r="DP114" s="821"/>
      <c r="DQ114" s="822" t="s">
        <v>415</v>
      </c>
      <c r="DR114" s="820"/>
      <c r="DS114" s="820"/>
      <c r="DT114" s="820"/>
      <c r="DU114" s="821"/>
      <c r="DV114" s="867" t="s">
        <v>128</v>
      </c>
      <c r="DW114" s="868"/>
      <c r="DX114" s="868"/>
      <c r="DY114" s="868"/>
      <c r="DZ114" s="869"/>
    </row>
    <row r="115" spans="1:130" s="246" customFormat="1" ht="26.25" customHeight="1">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58040</v>
      </c>
      <c r="AB115" s="966"/>
      <c r="AC115" s="966"/>
      <c r="AD115" s="966"/>
      <c r="AE115" s="967"/>
      <c r="AF115" s="968">
        <v>52554</v>
      </c>
      <c r="AG115" s="966"/>
      <c r="AH115" s="966"/>
      <c r="AI115" s="966"/>
      <c r="AJ115" s="967"/>
      <c r="AK115" s="968">
        <v>48525</v>
      </c>
      <c r="AL115" s="966"/>
      <c r="AM115" s="966"/>
      <c r="AN115" s="966"/>
      <c r="AO115" s="967"/>
      <c r="AP115" s="969">
        <v>0.2</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v>7117</v>
      </c>
      <c r="BR115" s="857"/>
      <c r="BS115" s="857"/>
      <c r="BT115" s="857"/>
      <c r="BU115" s="857"/>
      <c r="BV115" s="857">
        <v>6931</v>
      </c>
      <c r="BW115" s="857"/>
      <c r="BX115" s="857"/>
      <c r="BY115" s="857"/>
      <c r="BZ115" s="857"/>
      <c r="CA115" s="857">
        <v>6742</v>
      </c>
      <c r="CB115" s="857"/>
      <c r="CC115" s="857"/>
      <c r="CD115" s="857"/>
      <c r="CE115" s="857"/>
      <c r="CF115" s="918">
        <v>0</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415</v>
      </c>
      <c r="DM115" s="820"/>
      <c r="DN115" s="820"/>
      <c r="DO115" s="820"/>
      <c r="DP115" s="821"/>
      <c r="DQ115" s="822" t="s">
        <v>128</v>
      </c>
      <c r="DR115" s="820"/>
      <c r="DS115" s="820"/>
      <c r="DT115" s="820"/>
      <c r="DU115" s="821"/>
      <c r="DV115" s="867" t="s">
        <v>415</v>
      </c>
      <c r="DW115" s="868"/>
      <c r="DX115" s="868"/>
      <c r="DY115" s="868"/>
      <c r="DZ115" s="869"/>
    </row>
    <row r="116" spans="1:130" s="246" customFormat="1" ht="26.25" customHeight="1">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441</v>
      </c>
      <c r="AB116" s="820"/>
      <c r="AC116" s="820"/>
      <c r="AD116" s="820"/>
      <c r="AE116" s="821"/>
      <c r="AF116" s="822" t="s">
        <v>128</v>
      </c>
      <c r="AG116" s="820"/>
      <c r="AH116" s="820"/>
      <c r="AI116" s="820"/>
      <c r="AJ116" s="821"/>
      <c r="AK116" s="822" t="s">
        <v>441</v>
      </c>
      <c r="AL116" s="820"/>
      <c r="AM116" s="820"/>
      <c r="AN116" s="820"/>
      <c r="AO116" s="821"/>
      <c r="AP116" s="867" t="s">
        <v>245</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441</v>
      </c>
      <c r="BR116" s="857"/>
      <c r="BS116" s="857"/>
      <c r="BT116" s="857"/>
      <c r="BU116" s="857"/>
      <c r="BV116" s="857" t="s">
        <v>447</v>
      </c>
      <c r="BW116" s="857"/>
      <c r="BX116" s="857"/>
      <c r="BY116" s="857"/>
      <c r="BZ116" s="857"/>
      <c r="CA116" s="857" t="s">
        <v>447</v>
      </c>
      <c r="CB116" s="857"/>
      <c r="CC116" s="857"/>
      <c r="CD116" s="857"/>
      <c r="CE116" s="857"/>
      <c r="CF116" s="918" t="s">
        <v>415</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245</v>
      </c>
      <c r="DH116" s="820"/>
      <c r="DI116" s="820"/>
      <c r="DJ116" s="820"/>
      <c r="DK116" s="821"/>
      <c r="DL116" s="822" t="s">
        <v>245</v>
      </c>
      <c r="DM116" s="820"/>
      <c r="DN116" s="820"/>
      <c r="DO116" s="820"/>
      <c r="DP116" s="821"/>
      <c r="DQ116" s="822" t="s">
        <v>245</v>
      </c>
      <c r="DR116" s="820"/>
      <c r="DS116" s="820"/>
      <c r="DT116" s="820"/>
      <c r="DU116" s="821"/>
      <c r="DV116" s="867" t="s">
        <v>456</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4768754</v>
      </c>
      <c r="AB117" s="952"/>
      <c r="AC117" s="952"/>
      <c r="AD117" s="952"/>
      <c r="AE117" s="953"/>
      <c r="AF117" s="954">
        <v>4673410</v>
      </c>
      <c r="AG117" s="952"/>
      <c r="AH117" s="952"/>
      <c r="AI117" s="952"/>
      <c r="AJ117" s="953"/>
      <c r="AK117" s="954">
        <v>4534041</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415</v>
      </c>
      <c r="BR117" s="857"/>
      <c r="BS117" s="857"/>
      <c r="BT117" s="857"/>
      <c r="BU117" s="857"/>
      <c r="BV117" s="857" t="s">
        <v>456</v>
      </c>
      <c r="BW117" s="857"/>
      <c r="BX117" s="857"/>
      <c r="BY117" s="857"/>
      <c r="BZ117" s="857"/>
      <c r="CA117" s="857" t="s">
        <v>456</v>
      </c>
      <c r="CB117" s="857"/>
      <c r="CC117" s="857"/>
      <c r="CD117" s="857"/>
      <c r="CE117" s="857"/>
      <c r="CF117" s="918" t="s">
        <v>415</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415</v>
      </c>
      <c r="DH117" s="820"/>
      <c r="DI117" s="820"/>
      <c r="DJ117" s="820"/>
      <c r="DK117" s="821"/>
      <c r="DL117" s="822" t="s">
        <v>415</v>
      </c>
      <c r="DM117" s="820"/>
      <c r="DN117" s="820"/>
      <c r="DO117" s="820"/>
      <c r="DP117" s="821"/>
      <c r="DQ117" s="822" t="s">
        <v>441</v>
      </c>
      <c r="DR117" s="820"/>
      <c r="DS117" s="820"/>
      <c r="DT117" s="820"/>
      <c r="DU117" s="821"/>
      <c r="DV117" s="867" t="s">
        <v>415</v>
      </c>
      <c r="DW117" s="868"/>
      <c r="DX117" s="868"/>
      <c r="DY117" s="868"/>
      <c r="DZ117" s="869"/>
    </row>
    <row r="118" spans="1:130" s="246" customFormat="1" ht="26.25" customHeight="1">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304</v>
      </c>
      <c r="AG118" s="945"/>
      <c r="AH118" s="945"/>
      <c r="AI118" s="945"/>
      <c r="AJ118" s="946"/>
      <c r="AK118" s="947" t="s">
        <v>303</v>
      </c>
      <c r="AL118" s="945"/>
      <c r="AM118" s="945"/>
      <c r="AN118" s="945"/>
      <c r="AO118" s="946"/>
      <c r="AP118" s="948" t="s">
        <v>434</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441</v>
      </c>
      <c r="BW118" s="888"/>
      <c r="BX118" s="888"/>
      <c r="BY118" s="888"/>
      <c r="BZ118" s="888"/>
      <c r="CA118" s="888" t="s">
        <v>441</v>
      </c>
      <c r="CB118" s="888"/>
      <c r="CC118" s="888"/>
      <c r="CD118" s="888"/>
      <c r="CE118" s="888"/>
      <c r="CF118" s="918" t="s">
        <v>441</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415</v>
      </c>
      <c r="DH118" s="820"/>
      <c r="DI118" s="820"/>
      <c r="DJ118" s="820"/>
      <c r="DK118" s="821"/>
      <c r="DL118" s="822" t="s">
        <v>456</v>
      </c>
      <c r="DM118" s="820"/>
      <c r="DN118" s="820"/>
      <c r="DO118" s="820"/>
      <c r="DP118" s="821"/>
      <c r="DQ118" s="822" t="s">
        <v>440</v>
      </c>
      <c r="DR118" s="820"/>
      <c r="DS118" s="820"/>
      <c r="DT118" s="820"/>
      <c r="DU118" s="821"/>
      <c r="DV118" s="867" t="s">
        <v>441</v>
      </c>
      <c r="DW118" s="868"/>
      <c r="DX118" s="868"/>
      <c r="DY118" s="868"/>
      <c r="DZ118" s="869"/>
    </row>
    <row r="119" spans="1:130" s="246" customFormat="1" ht="26.25" customHeight="1">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456</v>
      </c>
      <c r="AB119" s="938"/>
      <c r="AC119" s="938"/>
      <c r="AD119" s="938"/>
      <c r="AE119" s="939"/>
      <c r="AF119" s="940" t="s">
        <v>415</v>
      </c>
      <c r="AG119" s="938"/>
      <c r="AH119" s="938"/>
      <c r="AI119" s="938"/>
      <c r="AJ119" s="939"/>
      <c r="AK119" s="940" t="s">
        <v>441</v>
      </c>
      <c r="AL119" s="938"/>
      <c r="AM119" s="938"/>
      <c r="AN119" s="938"/>
      <c r="AO119" s="939"/>
      <c r="AP119" s="941" t="s">
        <v>441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468</v>
      </c>
      <c r="BP119" s="921"/>
      <c r="BQ119" s="925">
        <v>48703784</v>
      </c>
      <c r="BR119" s="888"/>
      <c r="BS119" s="888"/>
      <c r="BT119" s="888"/>
      <c r="BU119" s="888"/>
      <c r="BV119" s="888">
        <v>49369258</v>
      </c>
      <c r="BW119" s="888"/>
      <c r="BX119" s="888"/>
      <c r="BY119" s="888"/>
      <c r="BZ119" s="888"/>
      <c r="CA119" s="888">
        <v>47160576</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162169</v>
      </c>
      <c r="DH119" s="803"/>
      <c r="DI119" s="803"/>
      <c r="DJ119" s="803"/>
      <c r="DK119" s="804"/>
      <c r="DL119" s="805">
        <v>111615</v>
      </c>
      <c r="DM119" s="803"/>
      <c r="DN119" s="803"/>
      <c r="DO119" s="803"/>
      <c r="DP119" s="804"/>
      <c r="DQ119" s="805">
        <v>64184</v>
      </c>
      <c r="DR119" s="803"/>
      <c r="DS119" s="803"/>
      <c r="DT119" s="803"/>
      <c r="DU119" s="804"/>
      <c r="DV119" s="891">
        <v>0.3</v>
      </c>
      <c r="DW119" s="892"/>
      <c r="DX119" s="892"/>
      <c r="DY119" s="892"/>
      <c r="DZ119" s="893"/>
    </row>
    <row r="120" spans="1:130" s="246" customFormat="1" ht="26.25" customHeight="1">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456</v>
      </c>
      <c r="AB120" s="820"/>
      <c r="AC120" s="820"/>
      <c r="AD120" s="820"/>
      <c r="AE120" s="821"/>
      <c r="AF120" s="822" t="s">
        <v>128</v>
      </c>
      <c r="AG120" s="820"/>
      <c r="AH120" s="820"/>
      <c r="AI120" s="820"/>
      <c r="AJ120" s="821"/>
      <c r="AK120" s="822" t="s">
        <v>456</v>
      </c>
      <c r="AL120" s="820"/>
      <c r="AM120" s="820"/>
      <c r="AN120" s="820"/>
      <c r="AO120" s="821"/>
      <c r="AP120" s="867" t="s">
        <v>441</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11167149</v>
      </c>
      <c r="BR120" s="885"/>
      <c r="BS120" s="885"/>
      <c r="BT120" s="885"/>
      <c r="BU120" s="885"/>
      <c r="BV120" s="885">
        <v>10642235</v>
      </c>
      <c r="BW120" s="885"/>
      <c r="BX120" s="885"/>
      <c r="BY120" s="885"/>
      <c r="BZ120" s="885"/>
      <c r="CA120" s="885">
        <v>10673573</v>
      </c>
      <c r="CB120" s="885"/>
      <c r="CC120" s="885"/>
      <c r="CD120" s="885"/>
      <c r="CE120" s="885"/>
      <c r="CF120" s="909">
        <v>50.1</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4813872</v>
      </c>
      <c r="DH120" s="885"/>
      <c r="DI120" s="885"/>
      <c r="DJ120" s="885"/>
      <c r="DK120" s="885"/>
      <c r="DL120" s="885">
        <v>4527121</v>
      </c>
      <c r="DM120" s="885"/>
      <c r="DN120" s="885"/>
      <c r="DO120" s="885"/>
      <c r="DP120" s="885"/>
      <c r="DQ120" s="885">
        <v>4272707</v>
      </c>
      <c r="DR120" s="885"/>
      <c r="DS120" s="885"/>
      <c r="DT120" s="885"/>
      <c r="DU120" s="885"/>
      <c r="DV120" s="886">
        <v>20</v>
      </c>
      <c r="DW120" s="886"/>
      <c r="DX120" s="886"/>
      <c r="DY120" s="886"/>
      <c r="DZ120" s="887"/>
    </row>
    <row r="121" spans="1:130" s="246" customFormat="1" ht="26.25" customHeight="1">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456</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4470976</v>
      </c>
      <c r="BR121" s="857"/>
      <c r="BS121" s="857"/>
      <c r="BT121" s="857"/>
      <c r="BU121" s="857"/>
      <c r="BV121" s="857">
        <v>4519264</v>
      </c>
      <c r="BW121" s="857"/>
      <c r="BX121" s="857"/>
      <c r="BY121" s="857"/>
      <c r="BZ121" s="857"/>
      <c r="CA121" s="857">
        <v>4445569</v>
      </c>
      <c r="CB121" s="857"/>
      <c r="CC121" s="857"/>
      <c r="CD121" s="857"/>
      <c r="CE121" s="857"/>
      <c r="CF121" s="918">
        <v>20.9</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4145563</v>
      </c>
      <c r="DH121" s="857"/>
      <c r="DI121" s="857"/>
      <c r="DJ121" s="857"/>
      <c r="DK121" s="857"/>
      <c r="DL121" s="857">
        <v>4581810</v>
      </c>
      <c r="DM121" s="857"/>
      <c r="DN121" s="857"/>
      <c r="DO121" s="857"/>
      <c r="DP121" s="857"/>
      <c r="DQ121" s="857">
        <v>3668854</v>
      </c>
      <c r="DR121" s="857"/>
      <c r="DS121" s="857"/>
      <c r="DT121" s="857"/>
      <c r="DU121" s="857"/>
      <c r="DV121" s="834">
        <v>17.2</v>
      </c>
      <c r="DW121" s="834"/>
      <c r="DX121" s="834"/>
      <c r="DY121" s="834"/>
      <c r="DZ121" s="835"/>
    </row>
    <row r="122" spans="1:130" s="246" customFormat="1" ht="26.25" customHeight="1">
      <c r="A122" s="860"/>
      <c r="B122" s="861"/>
      <c r="C122" s="864" t="s">
        <v>455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441</v>
      </c>
      <c r="AG122" s="820"/>
      <c r="AH122" s="820"/>
      <c r="AI122" s="820"/>
      <c r="AJ122" s="821"/>
      <c r="AK122" s="822" t="s">
        <v>128</v>
      </c>
      <c r="AL122" s="820"/>
      <c r="AM122" s="820"/>
      <c r="AN122" s="820"/>
      <c r="AO122" s="821"/>
      <c r="AP122" s="867" t="s">
        <v>456</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35662506</v>
      </c>
      <c r="BR122" s="888"/>
      <c r="BS122" s="888"/>
      <c r="BT122" s="888"/>
      <c r="BU122" s="888"/>
      <c r="BV122" s="888">
        <v>35330118</v>
      </c>
      <c r="BW122" s="888"/>
      <c r="BX122" s="888"/>
      <c r="BY122" s="888"/>
      <c r="BZ122" s="888"/>
      <c r="CA122" s="888">
        <v>34796136</v>
      </c>
      <c r="CB122" s="888"/>
      <c r="CC122" s="888"/>
      <c r="CD122" s="888"/>
      <c r="CE122" s="888"/>
      <c r="CF122" s="889">
        <v>163.19999999999999</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60233</v>
      </c>
      <c r="DH122" s="857"/>
      <c r="DI122" s="857"/>
      <c r="DJ122" s="857"/>
      <c r="DK122" s="857"/>
      <c r="DL122" s="857">
        <v>70790</v>
      </c>
      <c r="DM122" s="857"/>
      <c r="DN122" s="857"/>
      <c r="DO122" s="857"/>
      <c r="DP122" s="857"/>
      <c r="DQ122" s="857">
        <v>71757</v>
      </c>
      <c r="DR122" s="857"/>
      <c r="DS122" s="857"/>
      <c r="DT122" s="857"/>
      <c r="DU122" s="857"/>
      <c r="DV122" s="834">
        <v>0.3</v>
      </c>
      <c r="DW122" s="834"/>
      <c r="DX122" s="834"/>
      <c r="DY122" s="834"/>
      <c r="DZ122" s="835"/>
    </row>
    <row r="123" spans="1:130" s="246" customFormat="1" ht="26.25" customHeight="1">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441</v>
      </c>
      <c r="AB123" s="820"/>
      <c r="AC123" s="820"/>
      <c r="AD123" s="820"/>
      <c r="AE123" s="821"/>
      <c r="AF123" s="822" t="s">
        <v>128</v>
      </c>
      <c r="AG123" s="820"/>
      <c r="AH123" s="820"/>
      <c r="AI123" s="820"/>
      <c r="AJ123" s="821"/>
      <c r="AK123" s="822" t="s">
        <v>441</v>
      </c>
      <c r="AL123" s="820"/>
      <c r="AM123" s="820"/>
      <c r="AN123" s="820"/>
      <c r="AO123" s="821"/>
      <c r="AP123" s="867" t="s">
        <v>441</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479</v>
      </c>
      <c r="BP123" s="921"/>
      <c r="BQ123" s="875">
        <v>51300631</v>
      </c>
      <c r="BR123" s="876"/>
      <c r="BS123" s="876"/>
      <c r="BT123" s="876"/>
      <c r="BU123" s="876"/>
      <c r="BV123" s="876">
        <v>50491617</v>
      </c>
      <c r="BW123" s="876"/>
      <c r="BX123" s="876"/>
      <c r="BY123" s="876"/>
      <c r="BZ123" s="876"/>
      <c r="CA123" s="876">
        <v>49915278</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441</v>
      </c>
      <c r="DM123" s="820"/>
      <c r="DN123" s="820"/>
      <c r="DO123" s="820"/>
      <c r="DP123" s="821"/>
      <c r="DQ123" s="822" t="s">
        <v>441</v>
      </c>
      <c r="DR123" s="820"/>
      <c r="DS123" s="820"/>
      <c r="DT123" s="820"/>
      <c r="DU123" s="821"/>
      <c r="DV123" s="867" t="s">
        <v>441</v>
      </c>
      <c r="DW123" s="868"/>
      <c r="DX123" s="868"/>
      <c r="DY123" s="868"/>
      <c r="DZ123" s="869"/>
    </row>
    <row r="124" spans="1:130" s="246" customFormat="1" ht="26.25" customHeight="1" thickBot="1">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441</v>
      </c>
      <c r="AB124" s="820"/>
      <c r="AC124" s="820"/>
      <c r="AD124" s="820"/>
      <c r="AE124" s="821"/>
      <c r="AF124" s="822" t="s">
        <v>441</v>
      </c>
      <c r="AG124" s="820"/>
      <c r="AH124" s="820"/>
      <c r="AI124" s="820"/>
      <c r="AJ124" s="821"/>
      <c r="AK124" s="822" t="s">
        <v>128</v>
      </c>
      <c r="AL124" s="820"/>
      <c r="AM124" s="820"/>
      <c r="AN124" s="820"/>
      <c r="AO124" s="821"/>
      <c r="AP124" s="867" t="s">
        <v>441</v>
      </c>
      <c r="AQ124" s="868"/>
      <c r="AR124" s="868"/>
      <c r="AS124" s="868"/>
      <c r="AT124" s="869"/>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t="s">
        <v>441</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482</v>
      </c>
      <c r="CQ124" s="879"/>
      <c r="CR124" s="879"/>
      <c r="CS124" s="879"/>
      <c r="CT124" s="879"/>
      <c r="CU124" s="879"/>
      <c r="CV124" s="879"/>
      <c r="CW124" s="879"/>
      <c r="CX124" s="879"/>
      <c r="CY124" s="879"/>
      <c r="CZ124" s="879"/>
      <c r="DA124" s="879"/>
      <c r="DB124" s="879"/>
      <c r="DC124" s="879"/>
      <c r="DD124" s="879"/>
      <c r="DE124" s="879"/>
      <c r="DF124" s="880"/>
      <c r="DG124" s="802" t="s">
        <v>441</v>
      </c>
      <c r="DH124" s="803"/>
      <c r="DI124" s="803"/>
      <c r="DJ124" s="803"/>
      <c r="DK124" s="804"/>
      <c r="DL124" s="805" t="s">
        <v>415</v>
      </c>
      <c r="DM124" s="803"/>
      <c r="DN124" s="803"/>
      <c r="DO124" s="803"/>
      <c r="DP124" s="804"/>
      <c r="DQ124" s="805" t="s">
        <v>441</v>
      </c>
      <c r="DR124" s="803"/>
      <c r="DS124" s="803"/>
      <c r="DT124" s="803"/>
      <c r="DU124" s="804"/>
      <c r="DV124" s="891" t="s">
        <v>441</v>
      </c>
      <c r="DW124" s="892"/>
      <c r="DX124" s="892"/>
      <c r="DY124" s="892"/>
      <c r="DZ124" s="893"/>
    </row>
    <row r="125" spans="1:130" s="246" customFormat="1" ht="26.25" customHeight="1">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441</v>
      </c>
      <c r="AB125" s="820"/>
      <c r="AC125" s="820"/>
      <c r="AD125" s="820"/>
      <c r="AE125" s="821"/>
      <c r="AF125" s="822" t="s">
        <v>441</v>
      </c>
      <c r="AG125" s="820"/>
      <c r="AH125" s="820"/>
      <c r="AI125" s="820"/>
      <c r="AJ125" s="821"/>
      <c r="AK125" s="822" t="s">
        <v>441</v>
      </c>
      <c r="AL125" s="820"/>
      <c r="AM125" s="820"/>
      <c r="AN125" s="820"/>
      <c r="AO125" s="821"/>
      <c r="AP125" s="867" t="s">
        <v>441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441</v>
      </c>
      <c r="DH125" s="885"/>
      <c r="DI125" s="885"/>
      <c r="DJ125" s="885"/>
      <c r="DK125" s="885"/>
      <c r="DL125" s="885" t="s">
        <v>415</v>
      </c>
      <c r="DM125" s="885"/>
      <c r="DN125" s="885"/>
      <c r="DO125" s="885"/>
      <c r="DP125" s="885"/>
      <c r="DQ125" s="885" t="s">
        <v>441</v>
      </c>
      <c r="DR125" s="885"/>
      <c r="DS125" s="885"/>
      <c r="DT125" s="885"/>
      <c r="DU125" s="885"/>
      <c r="DV125" s="886" t="s">
        <v>441</v>
      </c>
      <c r="DW125" s="886"/>
      <c r="DX125" s="886"/>
      <c r="DY125" s="886"/>
      <c r="DZ125" s="887"/>
    </row>
    <row r="126" spans="1:130" s="246" customFormat="1" ht="26.25" customHeight="1" thickBot="1">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52891</v>
      </c>
      <c r="AB126" s="820"/>
      <c r="AC126" s="820"/>
      <c r="AD126" s="820"/>
      <c r="AE126" s="821"/>
      <c r="AF126" s="822">
        <v>50553</v>
      </c>
      <c r="AG126" s="820"/>
      <c r="AH126" s="820"/>
      <c r="AI126" s="820"/>
      <c r="AJ126" s="821"/>
      <c r="AK126" s="822">
        <v>47427</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485</v>
      </c>
      <c r="CQ126" s="790"/>
      <c r="CR126" s="790"/>
      <c r="CS126" s="790"/>
      <c r="CT126" s="790"/>
      <c r="CU126" s="790"/>
      <c r="CV126" s="790"/>
      <c r="CW126" s="790"/>
      <c r="CX126" s="790"/>
      <c r="CY126" s="790"/>
      <c r="CZ126" s="790"/>
      <c r="DA126" s="790"/>
      <c r="DB126" s="790"/>
      <c r="DC126" s="790"/>
      <c r="DD126" s="790"/>
      <c r="DE126" s="790"/>
      <c r="DF126" s="791"/>
      <c r="DG126" s="856" t="s">
        <v>415</v>
      </c>
      <c r="DH126" s="857"/>
      <c r="DI126" s="857"/>
      <c r="DJ126" s="857"/>
      <c r="DK126" s="857"/>
      <c r="DL126" s="857" t="s">
        <v>441</v>
      </c>
      <c r="DM126" s="857"/>
      <c r="DN126" s="857"/>
      <c r="DO126" s="857"/>
      <c r="DP126" s="857"/>
      <c r="DQ126" s="857" t="s">
        <v>441</v>
      </c>
      <c r="DR126" s="857"/>
      <c r="DS126" s="857"/>
      <c r="DT126" s="857"/>
      <c r="DU126" s="857"/>
      <c r="DV126" s="834" t="s">
        <v>441</v>
      </c>
      <c r="DW126" s="834"/>
      <c r="DX126" s="834"/>
      <c r="DY126" s="834"/>
      <c r="DZ126" s="835"/>
    </row>
    <row r="127" spans="1:130" s="246" customFormat="1" ht="26.25" customHeight="1">
      <c r="A127" s="862"/>
      <c r="B127" s="863"/>
      <c r="C127" s="881" t="s">
        <v>486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5149</v>
      </c>
      <c r="AB127" s="820"/>
      <c r="AC127" s="820"/>
      <c r="AD127" s="820"/>
      <c r="AE127" s="821"/>
      <c r="AF127" s="822">
        <v>2001</v>
      </c>
      <c r="AG127" s="820"/>
      <c r="AH127" s="820"/>
      <c r="AI127" s="820"/>
      <c r="AJ127" s="821"/>
      <c r="AK127" s="822">
        <v>1098</v>
      </c>
      <c r="AL127" s="820"/>
      <c r="AM127" s="820"/>
      <c r="AN127" s="820"/>
      <c r="AO127" s="821"/>
      <c r="AP127" s="867">
        <v>0</v>
      </c>
      <c r="AQ127" s="868"/>
      <c r="AR127" s="868"/>
      <c r="AS127" s="868"/>
      <c r="AT127" s="869"/>
      <c r="AU127" s="282"/>
      <c r="AV127" s="282"/>
      <c r="AW127" s="282"/>
      <c r="AX127" s="884" t="s">
        <v>487</v>
      </c>
      <c r="AY127" s="852"/>
      <c r="AZ127" s="852"/>
      <c r="BA127" s="852"/>
      <c r="BB127" s="852"/>
      <c r="BC127" s="852"/>
      <c r="BD127" s="852"/>
      <c r="BE127" s="853"/>
      <c r="BF127" s="851" t="s">
        <v>488</v>
      </c>
      <c r="BG127" s="852"/>
      <c r="BH127" s="852"/>
      <c r="BI127" s="852"/>
      <c r="BJ127" s="852"/>
      <c r="BK127" s="852"/>
      <c r="BL127" s="853"/>
      <c r="BM127" s="851" t="s">
        <v>489</v>
      </c>
      <c r="BN127" s="852"/>
      <c r="BO127" s="852"/>
      <c r="BP127" s="852"/>
      <c r="BQ127" s="852"/>
      <c r="BR127" s="852"/>
      <c r="BS127" s="853"/>
      <c r="BT127" s="851" t="s">
        <v>490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491</v>
      </c>
      <c r="CQ127" s="790"/>
      <c r="CR127" s="790"/>
      <c r="CS127" s="790"/>
      <c r="CT127" s="790"/>
      <c r="CU127" s="790"/>
      <c r="CV127" s="790"/>
      <c r="CW127" s="790"/>
      <c r="CX127" s="790"/>
      <c r="CY127" s="790"/>
      <c r="CZ127" s="790"/>
      <c r="DA127" s="790"/>
      <c r="DB127" s="790"/>
      <c r="DC127" s="790"/>
      <c r="DD127" s="790"/>
      <c r="DE127" s="790"/>
      <c r="DF127" s="791"/>
      <c r="DG127" s="856" t="s">
        <v>441</v>
      </c>
      <c r="DH127" s="857"/>
      <c r="DI127" s="857"/>
      <c r="DJ127" s="857"/>
      <c r="DK127" s="857"/>
      <c r="DL127" s="857" t="s">
        <v>441</v>
      </c>
      <c r="DM127" s="857"/>
      <c r="DN127" s="857"/>
      <c r="DO127" s="857"/>
      <c r="DP127" s="857"/>
      <c r="DQ127" s="857" t="s">
        <v>441</v>
      </c>
      <c r="DR127" s="857"/>
      <c r="DS127" s="857"/>
      <c r="DT127" s="857"/>
      <c r="DU127" s="857"/>
      <c r="DV127" s="834" t="s">
        <v>441</v>
      </c>
      <c r="DW127" s="834"/>
      <c r="DX127" s="834"/>
      <c r="DY127" s="834"/>
      <c r="DZ127" s="835"/>
    </row>
    <row r="128" spans="1:130" s="246" customFormat="1" ht="26.25" customHeight="1" thickBot="1">
      <c r="A128" s="836" t="s">
        <v>492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493</v>
      </c>
      <c r="X128" s="838"/>
      <c r="Y128" s="838"/>
      <c r="Z128" s="839"/>
      <c r="AA128" s="840">
        <v>383637</v>
      </c>
      <c r="AB128" s="841"/>
      <c r="AC128" s="841"/>
      <c r="AD128" s="841"/>
      <c r="AE128" s="842"/>
      <c r="AF128" s="843">
        <v>407669</v>
      </c>
      <c r="AG128" s="841"/>
      <c r="AH128" s="841"/>
      <c r="AI128" s="841"/>
      <c r="AJ128" s="842"/>
      <c r="AK128" s="843">
        <v>383000</v>
      </c>
      <c r="AL128" s="841"/>
      <c r="AM128" s="841"/>
      <c r="AN128" s="841"/>
      <c r="AO128" s="842"/>
      <c r="AP128" s="844"/>
      <c r="AQ128" s="845"/>
      <c r="AR128" s="845"/>
      <c r="AS128" s="845"/>
      <c r="AT128" s="846"/>
      <c r="AU128" s="282"/>
      <c r="AV128" s="282"/>
      <c r="AW128" s="282"/>
      <c r="AX128" s="847" t="s">
        <v>494</v>
      </c>
      <c r="AY128" s="848"/>
      <c r="AZ128" s="848"/>
      <c r="BA128" s="848"/>
      <c r="BB128" s="848"/>
      <c r="BC128" s="848"/>
      <c r="BD128" s="848"/>
      <c r="BE128" s="849"/>
      <c r="BF128" s="826" t="s">
        <v>128</v>
      </c>
      <c r="BG128" s="827"/>
      <c r="BH128" s="827"/>
      <c r="BI128" s="827"/>
      <c r="BJ128" s="827"/>
      <c r="BK128" s="827"/>
      <c r="BL128" s="850"/>
      <c r="BM128" s="826">
        <v>12.12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495</v>
      </c>
      <c r="CQ128" s="768"/>
      <c r="CR128" s="768"/>
      <c r="CS128" s="768"/>
      <c r="CT128" s="768"/>
      <c r="CU128" s="768"/>
      <c r="CV128" s="768"/>
      <c r="CW128" s="768"/>
      <c r="CX128" s="768"/>
      <c r="CY128" s="768"/>
      <c r="CZ128" s="768"/>
      <c r="DA128" s="768"/>
      <c r="DB128" s="768"/>
      <c r="DC128" s="768"/>
      <c r="DD128" s="768"/>
      <c r="DE128" s="768"/>
      <c r="DF128" s="769"/>
      <c r="DG128" s="830">
        <v>7117</v>
      </c>
      <c r="DH128" s="831"/>
      <c r="DI128" s="831"/>
      <c r="DJ128" s="831"/>
      <c r="DK128" s="831"/>
      <c r="DL128" s="831">
        <v>6931</v>
      </c>
      <c r="DM128" s="831"/>
      <c r="DN128" s="831"/>
      <c r="DO128" s="831"/>
      <c r="DP128" s="831"/>
      <c r="DQ128" s="831">
        <v>6742</v>
      </c>
      <c r="DR128" s="831"/>
      <c r="DS128" s="831"/>
      <c r="DT128" s="831"/>
      <c r="DU128" s="831"/>
      <c r="DV128" s="832">
        <v>0</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496</v>
      </c>
      <c r="X129" s="817"/>
      <c r="Y129" s="817"/>
      <c r="Z129" s="818"/>
      <c r="AA129" s="819">
        <v>24369416</v>
      </c>
      <c r="AB129" s="820"/>
      <c r="AC129" s="820"/>
      <c r="AD129" s="820"/>
      <c r="AE129" s="821"/>
      <c r="AF129" s="822">
        <v>24342013</v>
      </c>
      <c r="AG129" s="820"/>
      <c r="AH129" s="820"/>
      <c r="AI129" s="820"/>
      <c r="AJ129" s="821"/>
      <c r="AK129" s="822">
        <v>24395039</v>
      </c>
      <c r="AL129" s="820"/>
      <c r="AM129" s="820"/>
      <c r="AN129" s="820"/>
      <c r="AO129" s="821"/>
      <c r="AP129" s="823"/>
      <c r="AQ129" s="824"/>
      <c r="AR129" s="824"/>
      <c r="AS129" s="824"/>
      <c r="AT129" s="825"/>
      <c r="AU129" s="284"/>
      <c r="AV129" s="284"/>
      <c r="AW129" s="284"/>
      <c r="AX129" s="789" t="s">
        <v>497</v>
      </c>
      <c r="AY129" s="790"/>
      <c r="AZ129" s="790"/>
      <c r="BA129" s="790"/>
      <c r="BB129" s="790"/>
      <c r="BC129" s="790"/>
      <c r="BD129" s="790"/>
      <c r="BE129" s="791"/>
      <c r="BF129" s="809" t="s">
        <v>498</v>
      </c>
      <c r="BG129" s="810"/>
      <c r="BH129" s="810"/>
      <c r="BI129" s="810"/>
      <c r="BJ129" s="810"/>
      <c r="BK129" s="810"/>
      <c r="BL129" s="811"/>
      <c r="BM129" s="809">
        <v>17.12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3103764</v>
      </c>
      <c r="AB130" s="820"/>
      <c r="AC130" s="820"/>
      <c r="AD130" s="820"/>
      <c r="AE130" s="821"/>
      <c r="AF130" s="822">
        <v>3092504</v>
      </c>
      <c r="AG130" s="820"/>
      <c r="AH130" s="820"/>
      <c r="AI130" s="820"/>
      <c r="AJ130" s="821"/>
      <c r="AK130" s="822">
        <v>3073860</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5.5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21265652</v>
      </c>
      <c r="AB131" s="803"/>
      <c r="AC131" s="803"/>
      <c r="AD131" s="803"/>
      <c r="AE131" s="804"/>
      <c r="AF131" s="805">
        <v>21249509</v>
      </c>
      <c r="AG131" s="803"/>
      <c r="AH131" s="803"/>
      <c r="AI131" s="803"/>
      <c r="AJ131" s="804"/>
      <c r="AK131" s="805">
        <v>21321179</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t="s">
        <v>440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6.0254583310000003</v>
      </c>
      <c r="AB132" s="783"/>
      <c r="AC132" s="783"/>
      <c r="AD132" s="783"/>
      <c r="AE132" s="784"/>
      <c r="AF132" s="785">
        <v>5.5212428669999998</v>
      </c>
      <c r="AG132" s="783"/>
      <c r="AH132" s="783"/>
      <c r="AI132" s="783"/>
      <c r="AJ132" s="784"/>
      <c r="AK132" s="785">
        <v>5.052164329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6.2</v>
      </c>
      <c r="AB133" s="762"/>
      <c r="AC133" s="762"/>
      <c r="AD133" s="762"/>
      <c r="AE133" s="763"/>
      <c r="AF133" s="761">
        <v>6</v>
      </c>
      <c r="AG133" s="762"/>
      <c r="AH133" s="762"/>
      <c r="AI133" s="762"/>
      <c r="AJ133" s="763"/>
      <c r="AK133" s="761">
        <v>5.5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GayUtgUgo9HToPO/LiRPOmZeAYqs7C6dW3A10lxW66I+LlglhosBApXr4yAo5NJDiToQpRKJqWhPD2hx3po7g==" saltValue="cHP72xfhesIJbS5v68cM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0rNi6XFmXXfgcOs9EJaXX1+Vo7Ip15QvNSBmTm+Hg5JqzNd7tFNjqC3ZaJztn0o1pdrsO5PUpvOXv51dpDrxQ==" saltValue="oATQ/mBc73qcuDTs4QrO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95DZbsU/LbcfTcwfZMecWtja7nh2HB/wbIPcaCJ6tauT2l9I+HBewihgVmTYVaBGlZPKMDbYVTA9p2XsZlfpg==" saltValue="4S4BCShC8+EtGNFKCxgTP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5581737</v>
      </c>
      <c r="AP9" s="312">
        <v>49256</v>
      </c>
      <c r="AQ9" s="313">
        <v>56039</v>
      </c>
      <c r="AR9" s="314">
        <v>-12.1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820718</v>
      </c>
      <c r="AP10" s="315">
        <v>7242</v>
      </c>
      <c r="AQ10" s="316">
        <v>5459</v>
      </c>
      <c r="AR10" s="317">
        <v>32.700000000000003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1185415</v>
      </c>
      <c r="AP11" s="315">
        <v>10461</v>
      </c>
      <c r="AQ11" s="316">
        <v>3948</v>
      </c>
      <c r="AR11" s="317">
        <v>165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v>34493</v>
      </c>
      <c r="AP12" s="315">
        <v>304</v>
      </c>
      <c r="AQ12" s="316">
        <v>1423</v>
      </c>
      <c r="AR12" s="317">
        <v>-78.599999999999994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519</v>
      </c>
      <c r="AL13" s="1189"/>
      <c r="AM13" s="1189"/>
      <c r="AN13" s="1190"/>
      <c r="AO13" s="315" t="s">
        <v>520</v>
      </c>
      <c r="AP13" s="315" t="s">
        <v>520</v>
      </c>
      <c r="AQ13" s="316">
        <v>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204717</v>
      </c>
      <c r="AP14" s="315">
        <v>1807</v>
      </c>
      <c r="AQ14" s="316">
        <v>2062</v>
      </c>
      <c r="AR14" s="317">
        <v>-12.4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71736</v>
      </c>
      <c r="AP15" s="315">
        <v>633</v>
      </c>
      <c r="AQ15" s="316">
        <v>1615</v>
      </c>
      <c r="AR15" s="317">
        <v>-60.8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-461700</v>
      </c>
      <c r="AP16" s="315">
        <v>-4074</v>
      </c>
      <c r="AQ16" s="316">
        <v>-4846</v>
      </c>
      <c r="AR16" s="317">
        <v>-15.9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7437116</v>
      </c>
      <c r="AP17" s="315">
        <v>65629</v>
      </c>
      <c r="AQ17" s="316">
        <v>65721</v>
      </c>
      <c r="AR17" s="317">
        <v>-0.1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5.68</v>
      </c>
      <c r="AP21" s="328">
        <v>6.51</v>
      </c>
      <c r="AQ21" s="329">
        <v>-0.83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98</v>
      </c>
      <c r="AP22" s="333">
        <v>99.9</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3440044</v>
      </c>
      <c r="AP32" s="342">
        <v>30357</v>
      </c>
      <c r="AQ32" s="343">
        <v>34220</v>
      </c>
      <c r="AR32" s="344">
        <v>-11.3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520</v>
      </c>
      <c r="AP34" s="342" t="s">
        <v>520</v>
      </c>
      <c r="AQ34" s="343">
        <v>8</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996968</v>
      </c>
      <c r="AP35" s="342">
        <v>8798</v>
      </c>
      <c r="AQ35" s="343">
        <v>12054</v>
      </c>
      <c r="AR35" s="344">
        <v>-27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48504</v>
      </c>
      <c r="AP36" s="342">
        <v>428</v>
      </c>
      <c r="AQ36" s="343">
        <v>1688</v>
      </c>
      <c r="AR36" s="344">
        <v>-74.599999999999994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v>48525</v>
      </c>
      <c r="AP37" s="342">
        <v>428</v>
      </c>
      <c r="AQ37" s="343">
        <v>486</v>
      </c>
      <c r="AR37" s="344">
        <v>-11.9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t="s">
        <v>520</v>
      </c>
      <c r="AP38" s="345" t="s">
        <v>520</v>
      </c>
      <c r="AQ38" s="346">
        <v>0</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-383000</v>
      </c>
      <c r="AP39" s="342">
        <v>-3380</v>
      </c>
      <c r="AQ39" s="343">
        <v>-7804</v>
      </c>
      <c r="AR39" s="344">
        <v>-56.7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-3073860</v>
      </c>
      <c r="AP40" s="342">
        <v>-27125</v>
      </c>
      <c r="AQ40" s="343">
        <v>-31657</v>
      </c>
      <c r="AR40" s="344">
        <v>-14.3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1077181</v>
      </c>
      <c r="AP41" s="342">
        <v>9506</v>
      </c>
      <c r="AQ41" s="343">
        <v>8996</v>
      </c>
      <c r="AR41" s="344">
        <v>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3276492</v>
      </c>
      <c r="AN51" s="364">
        <v>28500</v>
      </c>
      <c r="AO51" s="365">
        <v>-30.4</v>
      </c>
      <c r="AP51" s="366">
        <v>53605</v>
      </c>
      <c r="AQ51" s="367">
        <v>5.4</v>
      </c>
      <c r="AR51" s="368">
        <v>-35.799999999999997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2099880</v>
      </c>
      <c r="AN52" s="372">
        <v>18266</v>
      </c>
      <c r="AO52" s="373">
        <v>-42</v>
      </c>
      <c r="AP52" s="374">
        <v>28343</v>
      </c>
      <c r="AQ52" s="375">
        <v>11.7</v>
      </c>
      <c r="AR52" s="376">
        <v>-53.7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3183229</v>
      </c>
      <c r="AN53" s="364">
        <v>27852</v>
      </c>
      <c r="AO53" s="365">
        <v>-2.2999999999999998</v>
      </c>
      <c r="AP53" s="366">
        <v>46440</v>
      </c>
      <c r="AQ53" s="367">
        <v>-13.4</v>
      </c>
      <c r="AR53" s="368">
        <v>11.1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2421218</v>
      </c>
      <c r="AN54" s="372">
        <v>21185</v>
      </c>
      <c r="AO54" s="373">
        <v>16</v>
      </c>
      <c r="AP54" s="374">
        <v>27658</v>
      </c>
      <c r="AQ54" s="375">
        <v>-2.4</v>
      </c>
      <c r="AR54" s="376">
        <v>18.399999999999999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4112412</v>
      </c>
      <c r="AN55" s="364">
        <v>36100</v>
      </c>
      <c r="AO55" s="365">
        <v>29.6</v>
      </c>
      <c r="AP55" s="366">
        <v>63257</v>
      </c>
      <c r="AQ55" s="367">
        <v>36.200000000000003</v>
      </c>
      <c r="AR55" s="368">
        <v>-6.6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3073045</v>
      </c>
      <c r="AN56" s="372">
        <v>26976</v>
      </c>
      <c r="AO56" s="373">
        <v>27.3</v>
      </c>
      <c r="AP56" s="374">
        <v>27259</v>
      </c>
      <c r="AQ56" s="375">
        <v>-1.4</v>
      </c>
      <c r="AR56" s="376">
        <v>28.7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3788065</v>
      </c>
      <c r="AN57" s="364">
        <v>33300</v>
      </c>
      <c r="AO57" s="365">
        <v>-7.8</v>
      </c>
      <c r="AP57" s="366">
        <v>52308</v>
      </c>
      <c r="AQ57" s="367">
        <v>-17.3</v>
      </c>
      <c r="AR57" s="368">
        <v>9.5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3095088</v>
      </c>
      <c r="AN58" s="372">
        <v>27209</v>
      </c>
      <c r="AO58" s="373">
        <v>0.9</v>
      </c>
      <c r="AP58" s="374">
        <v>28695</v>
      </c>
      <c r="AQ58" s="375">
        <v>5.3</v>
      </c>
      <c r="AR58" s="376">
        <v>-4.4000000000000004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2707839</v>
      </c>
      <c r="AN59" s="364">
        <v>23895</v>
      </c>
      <c r="AO59" s="365">
        <v>-28.2</v>
      </c>
      <c r="AP59" s="366">
        <v>46402</v>
      </c>
      <c r="AQ59" s="367">
        <v>-11.3</v>
      </c>
      <c r="AR59" s="368">
        <v>-16.899999999999999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991477</v>
      </c>
      <c r="AN60" s="372">
        <v>8749</v>
      </c>
      <c r="AO60" s="373">
        <v>-67.8</v>
      </c>
      <c r="AP60" s="374">
        <v>26897</v>
      </c>
      <c r="AQ60" s="375">
        <v>-6.3</v>
      </c>
      <c r="AR60" s="376">
        <v>-61.5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3413607</v>
      </c>
      <c r="AN61" s="379">
        <v>29929</v>
      </c>
      <c r="AO61" s="380">
        <v>-7.8</v>
      </c>
      <c r="AP61" s="381">
        <v>52402</v>
      </c>
      <c r="AQ61" s="382">
        <v>-0.1</v>
      </c>
      <c r="AR61" s="368">
        <v>-7.7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2336142</v>
      </c>
      <c r="AN62" s="372">
        <v>20477</v>
      </c>
      <c r="AO62" s="373">
        <v>-13.1</v>
      </c>
      <c r="AP62" s="374">
        <v>27770</v>
      </c>
      <c r="AQ62" s="375">
        <v>1.4</v>
      </c>
      <c r="AR62" s="376">
        <v>-14.5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hQrciJIHBWb/bNxpiQUj5SEkox5zzeIU24iqWJFJCUc+OILLNaqWL4hBz9P6rtdDJd63gZIsfYahlkIU0Oz+A==" saltValue="hJxwgWjShA9L7WpjFdOw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C4pWt00lv03zVLh7QDb+wI5Ws2VBHnTYJ92MVENZlulbQyGxfzxMDGLrEkZoJS+8NTSfvqoLG/dTzwscmI5RQ==" saltValue="IyDo7Zb6umwfvC8PX+ot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DBXhgfvEy7oe4HDUpo+0MsrfK9hQzZC9RJf1qXCsFAlynsjnzFV/wGEsW4JkdSnpdA6X6NV1JHojkLxNty+g==" saltValue="b40VmByg/SsAKVGeVsq78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4" t="s">
        <v>3</v>
      </c>
      <c r="D47" s="1194"/>
      <c r="E47" s="1195"/>
      <c r="F47" s="11">
        <v>11.35</v>
      </c>
      <c r="G47" s="12">
        <v>11.5</v>
      </c>
      <c r="H47" s="12">
        <v>11.72</v>
      </c>
      <c r="I47" s="12">
        <v>9.17</v>
      </c>
      <c r="J47" s="13">
        <v>10.85</v>
      </c>
    </row>
    <row r="48" spans="2:10" ht="57.75" customHeight="1">
      <c r="B48" s="14"/>
      <c r="C48" s="1196" t="s">
        <v>4</v>
      </c>
      <c r="D48" s="1196"/>
      <c r="E48" s="1197"/>
      <c r="F48" s="15">
        <v>10.6</v>
      </c>
      <c r="G48" s="16">
        <v>13.19</v>
      </c>
      <c r="H48" s="16">
        <v>10.27</v>
      </c>
      <c r="I48" s="16">
        <v>14.82</v>
      </c>
      <c r="J48" s="17">
        <v>13</v>
      </c>
    </row>
    <row r="49" spans="2:10" ht="57.75" customHeight="1" thickBot="1">
      <c r="B49" s="18"/>
      <c r="C49" s="1198" t="s">
        <v>5</v>
      </c>
      <c r="D49" s="1198"/>
      <c r="E49" s="1199"/>
      <c r="F49" s="19">
        <v>1.37</v>
      </c>
      <c r="G49" s="20">
        <v>2.81</v>
      </c>
      <c r="H49" s="20" t="s">
        <v>566</v>
      </c>
      <c r="I49" s="20">
        <v>2.02</v>
      </c>
      <c r="J49" s="21">
        <v>1.47</v>
      </c>
    </row>
    <row r="50" spans="2:10" ht="13.5" customHeight="1"/>
    <row r="51" spans="2:10" ht="13.5" hidden="1" customHeight="1"/>
    <row r="52" spans="2:10" ht="13.5" hidden="1" customHeight="1"/>
    <row r="53" spans="2:10" ht="13.5" hidden="1" customHeight="1"/>
  </sheetData>
  <sheetProtection algorithmName="SHA-512" hashValue="UpC+Ntkh9HYm41/IzlOHi+Bs5l/vaJsQgcvNfdL9BLz4yMO7mVDTgfaeacUT0OoT5ncn6isJtQz909L976B1iA==" saltValue="k+Zjep9thAqA3hTJlE12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2020-03-02T10:29:28Z</cp:lastPrinted>
  <dcterms:created xsi:type="dcterms:W3CDTF">2020-02-10T03:01:42Z</dcterms:created>
  <dcterms:modified xsi:type="dcterms:W3CDTF">2020-08-26T07:06:40Z</dcterms:modified>
  <cp:category/>
</cp:coreProperties>
</file>