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2992\Desktop\財務\"/>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A94FFD06_14ED_4FA5_B824_F998F75395E2_.wvu.Cols" localSheetId="2" hidden="1">'各会計、関係団体の財政状況及び健全化判断比率'!$EB:$XFD</definedName>
    <definedName name="Z_A94FFD06_14ED_4FA5_B824_F998F75395E2_.wvu.Cols" localSheetId="12" hidden="1">基金残高に係る経年分析!$P:$XFD</definedName>
    <definedName name="Z_A94FFD06_14ED_4FA5_B824_F998F75395E2_.wvu.Cols" localSheetId="4" hidden="1">'経常経費分析表（経常収支比率の分析）'!$DM:$XFD</definedName>
    <definedName name="Z_A94FFD06_14ED_4FA5_B824_F998F75395E2_.wvu.Cols" localSheetId="5" hidden="1">'経常経費分析表（人件費・公債費・普通建設事業費の分析）'!$AU:$XFD</definedName>
    <definedName name="Z_A94FFD06_14ED_4FA5_B824_F998F75395E2_.wvu.Cols" localSheetId="3" hidden="1">財政比較分析表!$DQ:$XFD</definedName>
    <definedName name="Z_A94FFD06_14ED_4FA5_B824_F998F75395E2_.wvu.Cols" localSheetId="10" hidden="1">'実質公債費比率（分子）の構造'!$V:$XFD</definedName>
    <definedName name="Z_A94FFD06_14ED_4FA5_B824_F998F75395E2_.wvu.Cols" localSheetId="8" hidden="1">実質収支比率等に係る経年分析!$Q:$XFD</definedName>
    <definedName name="Z_A94FFD06_14ED_4FA5_B824_F998F75395E2_.wvu.Cols" localSheetId="11" hidden="1">'将来負担比率（分子）の構造'!$T:$XFD</definedName>
    <definedName name="Z_A94FFD06_14ED_4FA5_B824_F998F75395E2_.wvu.Cols" localSheetId="6" hidden="1">'性質別歳出決算分析表（住民一人当たりのコスト）'!$DV:$XFD</definedName>
    <definedName name="Z_A94FFD06_14ED_4FA5_B824_F998F75395E2_.wvu.Cols" localSheetId="0" hidden="1">総括表!$DP:$XFD</definedName>
    <definedName name="Z_A94FFD06_14ED_4FA5_B824_F998F75395E2_.wvu.Cols" localSheetId="1" hidden="1">普通会計の状況!$EN:$XFD</definedName>
    <definedName name="Z_A94FFD06_14ED_4FA5_B824_F998F75395E2_.wvu.Cols" localSheetId="7" hidden="1">'目的別歳出決算分析表（住民一人当たりのコスト）'!$DV:$XFD</definedName>
    <definedName name="Z_A94FFD06_14ED_4FA5_B824_F998F75395E2_.wvu.Cols" localSheetId="9" hidden="1">連結実質赤字比率に係る赤字・黒字の構成分析!$Q:$XFD</definedName>
    <definedName name="Z_A94FFD06_14ED_4FA5_B824_F998F75395E2_.wvu.Rows" localSheetId="2" hidden="1">'各会計、関係団体の財政状況及び健全化判断比率'!$137:$1048576,'各会計、関係団体の財政状況及び健全化判断比率'!$89:$101,'各会計、関係団体の財政状況及び健全化判断比率'!$135:$136</definedName>
    <definedName name="Z_A94FFD06_14ED_4FA5_B824_F998F75395E2_.wvu.Rows" localSheetId="12" hidden="1">基金残高に係る経年分析!$67:$1048576,基金残高に係る経年分析!$65:$66</definedName>
    <definedName name="Z_A94FFD06_14ED_4FA5_B824_F998F75395E2_.wvu.Rows" localSheetId="4" hidden="1">'経常経費分析表（経常収支比率の分析）'!$104:$1048576,'経常経費分析表（経常収支比率の分析）'!$90:$103</definedName>
    <definedName name="Z_A94FFD06_14ED_4FA5_B824_F998F75395E2_.wvu.Rows" localSheetId="5" hidden="1">'経常経費分析表（人件費・公債費・普通建設事業費の分析）'!$75:$1048576,'経常経費分析表（人件費・公債費・普通建設事業費の分析）'!$67:$74</definedName>
    <definedName name="Z_A94FFD06_14ED_4FA5_B824_F998F75395E2_.wvu.Rows" localSheetId="3" hidden="1">財政比較分析表!$111:$1048576,財政比較分析表!$98:$110</definedName>
    <definedName name="Z_A94FFD06_14ED_4FA5_B824_F998F75395E2_.wvu.Rows" localSheetId="10" hidden="1">'実質公債費比率（分子）の構造'!$57:$1048576</definedName>
    <definedName name="Z_A94FFD06_14ED_4FA5_B824_F998F75395E2_.wvu.Rows" localSheetId="8" hidden="1">実質収支比率等に係る経年分析!$54:$1048576,実質収支比率等に係る経年分析!$51:$53</definedName>
    <definedName name="Z_A94FFD06_14ED_4FA5_B824_F998F75395E2_.wvu.Rows" localSheetId="11" hidden="1">'将来負担比率（分子）の構造'!$87:$1048576,'将来負担比率（分子）の構造'!$56:$86</definedName>
    <definedName name="Z_A94FFD06_14ED_4FA5_B824_F998F75395E2_.wvu.Rows" localSheetId="6" hidden="1">'性質別歳出決算分析表（住民一人当たりのコスト）'!$133:$1048576,'性質別歳出決算分析表（住民一人当たりのコスト）'!$117:$132</definedName>
    <definedName name="Z_A94FFD06_14ED_4FA5_B824_F998F75395E2_.wvu.Rows" localSheetId="0" hidden="1">総括表!$60:$1048576,総括表!$57:$59</definedName>
    <definedName name="Z_A94FFD06_14ED_4FA5_B824_F998F75395E2_.wvu.Rows" localSheetId="1" hidden="1">普通会計の状況!$54:$1048576,普通会計の状況!$50:$53</definedName>
    <definedName name="Z_A94FFD06_14ED_4FA5_B824_F998F75395E2_.wvu.Rows" localSheetId="7" hidden="1">'目的別歳出決算分析表（住民一人当たりのコスト）'!$133:$1048576,'目的別歳出決算分析表（住民一人当たりのコスト）'!$117:$132</definedName>
    <definedName name="Z_A94FFD06_14ED_4FA5_B824_F998F75395E2_.wvu.Rows" localSheetId="9" hidden="1">連結実質赤字比率に係る赤字・黒字の構成分析!$46:$1048576</definedName>
  </definedNames>
  <calcPr calcId="152511"/>
  <customWorkbookViews>
    <customWorkbookView name="加須市役所 - 個人用ビュー" guid="{A94FFD06-14ED-4FA5-B824-F998F75395E2}" mergeInterval="0" personalView="1" maximized="1" xWindow="-8" yWindow="-8" windowWidth="1382" windowHeight="754"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3" l="1"/>
  <c r="AP88" i="3"/>
  <c r="AF88" i="3"/>
  <c r="CR102" i="3"/>
  <c r="AU63" i="3"/>
  <c r="AP63" i="3"/>
  <c r="BG35" i="1" l="1"/>
  <c r="BG34"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BW36" i="1"/>
  <c r="BW37" i="1" s="1"/>
  <c r="BE36" i="1"/>
  <c r="AM36" i="1"/>
  <c r="U36" i="1"/>
  <c r="C36" i="1"/>
  <c r="BW35" i="1"/>
  <c r="BE35" i="1"/>
  <c r="AM35" i="1"/>
  <c r="U35" i="1"/>
  <c r="C35" i="1"/>
  <c r="BW34" i="1"/>
  <c r="BE34" i="1"/>
  <c r="AM34" i="1"/>
  <c r="U34" i="1"/>
  <c r="C34" i="1"/>
  <c r="BW38" i="1" l="1"/>
  <c r="BW39" i="1" s="1"/>
  <c r="BW40" i="1" s="1"/>
  <c r="BW41" i="1" s="1"/>
  <c r="BW42"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CO34" i="1" l="1"/>
  <c r="CO35" i="1" s="1"/>
  <c r="CO36" i="1" s="1"/>
</calcChain>
</file>

<file path=xl/sharedStrings.xml><?xml version="1.0" encoding="utf-8"?>
<sst xmlns="http://schemas.openxmlformats.org/spreadsheetml/2006/main" count="1114" uniqueCount="615">
  <si>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</si>
  <si>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</si>
  <si>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</si>
  <si>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</si>
  <si>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</si>
  <si>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</si>
  <si>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</si>
  <si>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</si>
  <si>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</si>
  <si>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</si>
  <si>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</si>
  <si>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</si>
  <si>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</si>
  <si>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</si>
  <si>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</si>
  <si>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</si>
  <si>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</si>
  <si>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</si>
  <si>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</si>
  <si>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</si>
  <si>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</si>
  <si>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</si>
  <si>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</si>
  <si>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</si>
  <si>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</si>
  <si>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</si>
  <si>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</si>
  <si>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</si>
  <si>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</si>
  <si>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</si>
  <si>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</si>
  <si>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</si>
  <si>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</si>
  <si>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</si>
  <si>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</si>
  <si>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</si>
  <si>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</si>
  <si>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</si>
  <si>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</si>
  <si>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</si>
  <si>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</si>
  <si>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</si>
  <si>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</si>
  <si>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</si>
  <si>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</si>
  <si>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</si>
  <si>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</si>
  <si>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</si>
  <si>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</si>
  <si>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</si>
  <si>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</si>
  <si>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</si>
  <si>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</si>
  <si>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</si>
  <si>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</si>
  <si>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</si>
  <si>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</si>
  <si>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</si>
  <si>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</si>
  <si>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</si>
  <si>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</si>
  <si>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</si>
  <si>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</si>
  <si>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</si>
  <si>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</si>
  <si>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</si>
  <si>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</si>
  <si>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</si>
  <si>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</si>
  <si>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</si>
  <si>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</si>
  <si>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</si>
  <si>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</si>
  <si>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</si>
  <si>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</si>
  <si>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</si>
  <si>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</si>
  <si>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</si>
  <si>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</si>
  <si>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</si>
  <si>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</si>
  <si>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</si>
  <si>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</si>
  <si>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</si>
  <si>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</si>
  <si>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</si>
  <si>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</si>
  <si>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</si>
  <si>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</si>
  <si>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</si>
  <si>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</si>
  <si>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</si>
  <si>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</si>
  <si>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</si>
  <si>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</si>
  <si>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</si>
  <si>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</si>
  <si>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</si>
  <si>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</si>
  <si>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</si>
  <si>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</si>
  <si>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</si>
  <si>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</si>
  <si>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</si>
  <si>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</si>
  <si>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</si>
  <si>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</si>
  <si>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</si>
  <si>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</si>
  <si>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</si>
  <si>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</si>
  <si>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</si>
  <si>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</si>
  <si>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</si>
  <si>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</si>
  <si>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</si>
  <si>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</si>
  <si>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</si>
  <si>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</si>
  <si>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</si>
  <si>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</si>
  <si>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</si>
  <si>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</si>
  <si>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</si>
  <si>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</si>
  <si>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</si>
  <si>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</si>
  <si>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</si>
  <si>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</si>
  <si>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</si>
  <si>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</si>
  <si>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</si>
  <si>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</si>
  <si>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</si>
  <si>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</si>
  <si>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</si>
  <si>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</si>
  <si>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</si>
  <si>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</si>
  <si>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</si>
  <si>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</si>
  <si>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</si>
  <si>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</si>
  <si>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</si>
  <si>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</si>
  <si>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</si>
  <si>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</si>
  <si>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</si>
  <si>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</si>
  <si>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</si>
  <si>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</si>
  <si>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</si>
  <si>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</si>
  <si>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</si>
  <si>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</si>
  <si>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</si>
  <si>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</si>
  <si>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</si>
  <si>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</si>
  <si>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</si>
  <si>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</si>
  <si>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</si>
  <si>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</si>
  <si>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</si>
  <si>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</si>
  <si>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</si>
  <si>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</si>
  <si>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</si>
  <si>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</si>
  <si>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</si>
  <si>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</si>
  <si>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</si>
  <si>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</si>
  <si>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</si>
  <si>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</si>
  <si>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</si>
  <si>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</si>
  <si>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</si>
  <si>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</si>
  <si>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</si>
  <si>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</si>
  <si>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</si>
  <si>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</si>
  <si>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</si>
  <si>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</si>
  <si>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</si>
  <si>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</si>
  <si>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</si>
  <si>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</si>
  <si>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</si>
  <si>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</si>
  <si>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</si>
  <si>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</si>
  <si>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</si>
  <si>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</si>
  <si>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</si>
  <si>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</si>
  <si>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</si>
  <si>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</si>
  <si>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</si>
  <si>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</si>
  <si>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</si>
  <si>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</si>
  <si>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</si>
  <si>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</si>
  <si>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</si>
  <si>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</si>
  <si>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</si>
  <si>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</si>
  <si>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</si>
  <si>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</si>
  <si>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埼玉県加須市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</si>
  <si>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</si>
  <si>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</si>
  <si>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</si>
  <si>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</si>
  <si>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</si>
  <si>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</si>
  <si>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</si>
  <si>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</si>
  <si>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</si>
  <si>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</si>
  <si>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</si>
  <si>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</si>
  <si>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</si>
  <si>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</si>
  <si>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</si>
  <si>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</si>
  <si>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</si>
  <si>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</si>
  <si>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</si>
  <si>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</si>
  <si>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</si>
  <si>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</si>
  <si>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</si>
  <si>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</si>
  <si>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</si>
  <si>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</si>
  <si>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</si>
  <si>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</si>
  <si>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</si>
  <si>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</si>
  <si>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</si>
  <si>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</si>
  <si>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</si>
  <si>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</si>
  <si>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</si>
  <si>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</si>
  <si>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</si>
  <si>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</si>
  <si>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</si>
  <si>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</si>
  <si>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</si>
  <si>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</si>
  <si>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</si>
  <si>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</si>
  <si>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</si>
  <si>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</si>
  <si>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</si>
  <si>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</si>
  <si>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</si>
  <si>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</si>
  <si>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</si>
  <si>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</si>
  <si>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</si>
  <si>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</si>
  <si>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</si>
  <si>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</si>
  <si>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</si>
  <si>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</si>
  <si>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</si>
  <si>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</si>
  <si>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</si>
  <si>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</si>
  <si>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</si>
  <si>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</si>
  <si>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</si>
  <si>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</si>
  <si>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</si>
  <si>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</si>
  <si>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</si>
  <si>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</si>
  <si>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</si>
  <si>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</si>
  <si>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</si>
  <si>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</si>
  <si>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</si>
  <si>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</si>
  <si>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</si>
  <si>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</si>
  <si>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</si>
  <si>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</si>
  <si>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</si>
  <si>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</si>
  <si>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</si>
  <si>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</si>
  <si>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</si>
  <si>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</si>
  <si>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</si>
  <si>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</si>
  <si>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</si>
  <si>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</si>
  <si>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</si>
  <si>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</si>
  <si>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</si>
  <si>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</si>
  <si>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</si>
  <si>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</si>
  <si>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</si>
  <si>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</si>
  <si>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</si>
  <si>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</si>
  <si>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</si>
  <si>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</si>
  <si>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</si>
  <si>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</si>
  <si>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</si>
  <si>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</si>
  <si>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</si>
  <si>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</si>
  <si>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</si>
  <si>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</si>
  <si>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</si>
  <si>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</si>
  <si>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</si>
  <si>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</si>
  <si>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</si>
  <si>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</si>
  <si>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</si>
  <si>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</si>
  <si>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</si>
  <si>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</si>
  <si>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</si>
  <si>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</si>
  <si>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</si>
  <si>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</si>
  <si>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</si>
  <si>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</si>
  <si>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</si>
  <si>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</si>
  <si>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</si>
  <si>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</si>
  <si>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</si>
  <si>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</si>
  <si>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</si>
  <si>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</si>
  <si>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</si>
  <si>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</si>
  <si>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</si>
  <si>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</si>
  <si>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</si>
  <si>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</si>
  <si>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</si>
  <si>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</si>
  <si>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</si>
  <si>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</si>
  <si>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</si>
  <si>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</si>
  <si>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</si>
  <si>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</si>
  <si>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</si>
  <si>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</si>
  <si>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埼玉県加須市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</si>
  <si>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</si>
  <si>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</si>
  <si>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</si>
  <si>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</si>
  <si>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</si>
  <si>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</si>
  <si>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</si>
  <si>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</si>
  <si>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</si>
  <si>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</si>
  <si>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</si>
  <si>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</si>
  <si>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</si>
  <si>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</si>
  <si>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</si>
  <si>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</si>
  <si>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</si>
  <si>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</si>
  <si>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</si>
  <si>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</si>
  <si>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</si>
  <si>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</si>
  <si>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</si>
  <si>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</si>
  <si>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加須都市計画事業不動岡土地区画整理事業特別会計</t>
    <phoneticPr fontId="5"/>
  </si>
  <si>
    <t>加須都市計画事業三俣第二土地区画整理事業特別会計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</si>
  <si>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</si>
  <si>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</si>
  <si>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</si>
  <si>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</si>
  <si>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</si>
  <si>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</si>
  <si>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</si>
  <si>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</si>
  <si>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</si>
  <si>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</si>
  <si>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</si>
  <si>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</si>
  <si>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</si>
  <si>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</si>
  <si>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</si>
  <si>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</si>
  <si>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</si>
  <si>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</si>
  <si>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</si>
  <si>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</si>
  <si>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</si>
  <si>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</si>
  <si>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</si>
  <si>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加須都市計画事業野中土地区画整理事業特別会計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</si>
  <si>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</si>
  <si>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</si>
  <si>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</si>
  <si>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</si>
  <si>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</si>
  <si>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</si>
  <si>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</si>
  <si>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</si>
  <si>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</si>
  <si>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</si>
  <si>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</si>
  <si>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</si>
  <si>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</si>
  <si>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</si>
  <si>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</si>
  <si>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</si>
  <si>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</si>
  <si>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</si>
  <si>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</si>
  <si>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</si>
  <si>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</si>
  <si>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</si>
  <si>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</si>
  <si>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</si>
  <si>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</si>
  <si>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</si>
  <si>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</si>
  <si>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</si>
  <si>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</si>
  <si>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</si>
  <si>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</si>
  <si>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</si>
  <si>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</si>
  <si>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</si>
  <si>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</si>
  <si>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</si>
  <si>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</si>
  <si>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</si>
  <si>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</si>
  <si>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</si>
  <si>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</si>
  <si>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</si>
  <si>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</si>
  <si>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</si>
  <si>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</si>
  <si>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</si>
  <si>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</si>
  <si>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</si>
  <si>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</si>
  <si>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</si>
  <si>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</si>
  <si>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</si>
  <si>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</si>
  <si>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</si>
  <si>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</si>
  <si>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</si>
  <si>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</si>
  <si>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</si>
  <si>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</si>
  <si>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</si>
  <si>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</si>
  <si>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</si>
  <si>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</si>
  <si>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</si>
  <si>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</si>
  <si>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</si>
  <si>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</si>
  <si>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</si>
  <si>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加須都市計画事業野中土地区画整理事業特別会計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</si>
  <si>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</si>
  <si>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</si>
  <si>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</si>
  <si>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</si>
  <si>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</si>
  <si>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</si>
  <si>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</si>
  <si>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</si>
  <si>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</si>
  <si>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</si>
  <si>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</si>
  <si>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</si>
  <si>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</si>
  <si>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</si>
  <si>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</si>
  <si>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</si>
  <si>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</si>
  <si>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</si>
  <si>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</si>
  <si>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</si>
  <si>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</si>
  <si>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</si>
  <si>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</si>
  <si>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</si>
  <si>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</si>
  <si>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</si>
  <si>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</si>
  <si>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</si>
  <si>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</si>
  <si>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</si>
  <si>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</si>
  <si>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</si>
  <si>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</si>
  <si>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</si>
  <si>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</si>
  <si>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</si>
  <si>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</si>
  <si>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</si>
  <si>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</si>
  <si>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</si>
  <si>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</si>
  <si>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</si>
  <si>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</si>
  <si>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</si>
  <si>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</si>
  <si>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</si>
  <si>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</si>
  <si>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</si>
  <si>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</si>
  <si>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</si>
  <si>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</si>
  <si>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</si>
  <si>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</si>
  <si>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</si>
  <si>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</si>
  <si>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</si>
  <si>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</si>
  <si>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</si>
  <si>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</si>
  <si>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</si>
  <si>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</si>
  <si>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</si>
  <si>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</si>
  <si>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</si>
  <si>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</si>
  <si>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</si>
  <si>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</si>
  <si>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</si>
  <si>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</si>
  <si>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</si>
  <si>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</si>
  <si>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</si>
  <si>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</si>
  <si>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</si>
  <si>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</si>
  <si>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</si>
  <si>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</si>
  <si>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</si>
  <si>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</si>
  <si>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</si>
  <si>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</si>
  <si>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</si>
  <si>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</si>
  <si>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</si>
  <si>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</si>
  <si>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2.82</t>
  </si>
  <si>
    <t>加須都市計画事業野中土地区画整理事業特別会計（普通会計）</t>
  </si>
  <si>
    <t>▲ 0.01</t>
  </si>
  <si>
    <t>▲ 0.06</t>
  </si>
  <si>
    <t>一般会計</t>
  </si>
  <si>
    <t>水道事業会計</t>
  </si>
  <si>
    <t>下水道事業会計</t>
  </si>
  <si>
    <t>加須都市計画事業野中土地区画整理事業特別会計</t>
  </si>
  <si>
    <t>介護保険事業特別会計</t>
  </si>
  <si>
    <t>農業集落排水事業特別会計</t>
  </si>
  <si>
    <t>国民健康保険事業特別会計</t>
  </si>
  <si>
    <t>その他会計（赤字）</t>
  </si>
  <si>
    <t>その他会計（黒字）</t>
  </si>
  <si>
    <t>-</t>
    <phoneticPr fontId="2"/>
  </si>
  <si>
    <t>-</t>
    <phoneticPr fontId="2"/>
  </si>
  <si>
    <t>○</t>
    <phoneticPr fontId="2"/>
  </si>
  <si>
    <t>渡良瀬遊水地アクリメーション振興財団</t>
    <rPh sb="0" eb="6">
      <t>ワタラセユウスイチ</t>
    </rPh>
    <rPh sb="14" eb="16">
      <t>シンコウ</t>
    </rPh>
    <rPh sb="16" eb="18">
      <t>ザイダン</t>
    </rPh>
    <phoneticPr fontId="2"/>
  </si>
  <si>
    <t>米米倶楽部</t>
    <rPh sb="0" eb="1">
      <t>コメ</t>
    </rPh>
    <rPh sb="1" eb="2">
      <t>コメ</t>
    </rPh>
    <rPh sb="2" eb="5">
      <t>クラブ</t>
    </rPh>
    <phoneticPr fontId="2"/>
  </si>
  <si>
    <t>かぞ農業公社</t>
    <rPh sb="2" eb="4">
      <t>ノウギョウ</t>
    </rPh>
    <rPh sb="4" eb="6">
      <t>コウシャ</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</si>
  <si>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</si>
  <si>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</si>
  <si>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</si>
  <si>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</si>
  <si>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</si>
  <si>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</si>
  <si>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</si>
  <si>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加須市・羽生市水防事務組合</t>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</si>
  <si>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</si>
  <si>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</si>
  <si>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医療体制確保基金</t>
    <rPh sb="0" eb="8">
      <t>イリョウタイセイカクホキキン</t>
    </rPh>
    <phoneticPr fontId="11"/>
  </si>
  <si>
    <t>公共施設等再整備基金</t>
    <rPh sb="0" eb="10">
      <t>コウキョウシセツトウサイセイビキキン</t>
    </rPh>
    <phoneticPr fontId="11"/>
  </si>
  <si>
    <t>地域福祉基金</t>
    <rPh sb="0" eb="2">
      <t>チイキ</t>
    </rPh>
    <rPh sb="2" eb="4">
      <t>フクシ</t>
    </rPh>
    <rPh sb="4" eb="6">
      <t>キキン</t>
    </rPh>
    <phoneticPr fontId="11"/>
  </si>
  <si>
    <t>水と緑と文化のまちづくり基金</t>
    <rPh sb="0" eb="1">
      <t>ミズト</t>
    </rPh>
    <rPh sb="2" eb="14">
      <t>ブンカノマチヅクリキキン</t>
    </rPh>
    <phoneticPr fontId="11"/>
  </si>
  <si>
    <t>河野博士育英基金</t>
    <rPh sb="0" eb="6">
      <t>コウノハカセイクエイ</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</si>
  <si>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</si>
  <si>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</si>
  <si>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</si>
  <si>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</si>
  <si>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</si>
  <si>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</si>
  <si>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</si>
  <si>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</si>
  <si>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</si>
  <si>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</si>
  <si>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</si>
  <si>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</si>
  <si>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将来負担比率は将来の負担額よりも将来負担額に充当できる基金などの金額の方が大きいため算定されず、健全性があると言える。
　 有形固定資産減価償却率は類似団体とほぼ同水準である。公共施設等総合管理計画に基づき、今後、老朽化対策に取り組んでいく。</t>
    <phoneticPr fontId="5"/>
  </si>
  <si>
    <r>
      <t>　</t>
    </r>
    <r>
      <rPr>
        <sz val="11"/>
        <color indexed="8"/>
        <rFont val="游ゴシック"/>
        <family val="3"/>
        <charset val="128"/>
        <scheme val="minor"/>
      </rPr>
      <t>将来負担比率は将来の負担額よりも将来負担額に充当できる基金などの金額の方が大きいため算定されず、健全性があると言える。
　実質公債費比率は類似団体と比較してやや高い水準ではあるが、低下傾向が続いており、今後についても低下傾向が続くよう債務の圧縮に取り組んでいく。</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</si>
</sst>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本文"/>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5" fillId="0" borderId="41" xfId="16" applyFont="1" applyBorder="1" applyAlignment="1" applyProtection="1">
      <alignment horizontal="left" vertical="top" wrapText="1"/>
      <protection locked="0"/>
    </xf>
    <xf numFmtId="0" fontId="36"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A9DF-49DE-A385-992AC09136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40977</c:v>
                </c:pt>
                <c:pt idx="1">
                  <c:v>28500</c:v>
                </c:pt>
                <c:pt idx="2">
                  <c:v>27852</c:v>
                </c:pt>
                <c:pt idx="3">
                  <c:v>36100</c:v>
                </c:pt>
                <c:pt idx="4">
                  <c:v>33300</c:v>
                </c:pt>
              </c:numCache>
            </c:numRef>
          </c:val>
          <c:smooth val="0"/>
          <c:extLst xmlns:c16r2="http://schemas.microsoft.com/office/drawing/2015/06/chart">
            <c:ext xmlns:c16="http://schemas.microsoft.com/office/drawing/2014/chart" uri="{C3380CC4-5D6E-409C-BE32-E72D297353CC}">
              <c16:uniqueId val="{00000001-A9DF-49DE-A385-992AC0913674}"/>
            </c:ext>
          </c:extLst>
        </c:ser>
        <c:dLbls>
          <c:showLegendKey val="0"/>
          <c:showVal val="0"/>
          <c:showCatName val="0"/>
          <c:showSerName val="0"/>
          <c:showPercent val="0"/>
          <c:showBubbleSize val="0"/>
        </c:dLbls>
        <c:marker val="1"/>
        <c:smooth val="0"/>
        <c:axId val="385297128"/>
        <c:axId val="385297512"/>
      </c:lineChart>
      <c:catAx>
        <c:axId val="385297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297512"/>
        <c:crosses val="autoZero"/>
        <c:auto val="1"/>
        <c:lblAlgn val="ctr"/>
        <c:lblOffset val="100"/>
        <c:tickLblSkip val="1"/>
        <c:tickMarkSkip val="1"/>
        <c:noMultiLvlLbl val="0"/>
      </c:catAx>
      <c:valAx>
        <c:axId val="3852975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297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9.31</c:v>
                </c:pt>
                <c:pt idx="1">
                  <c:v>10.6</c:v>
                </c:pt>
                <c:pt idx="2">
                  <c:v>13.19</c:v>
                </c:pt>
                <c:pt idx="3">
                  <c:v>10.27</c:v>
                </c:pt>
                <c:pt idx="4">
                  <c:v>14.82</c:v>
                </c:pt>
              </c:numCache>
            </c:numRef>
          </c:val>
          <c:extLst xmlns:c16r2="http://schemas.microsoft.com/office/drawing/2015/06/chart">
            <c:ext xmlns:c16="http://schemas.microsoft.com/office/drawing/2014/chart" uri="{C3380CC4-5D6E-409C-BE32-E72D297353CC}">
              <c16:uniqueId val="{00000000-3EDF-479B-8A73-BEFCEF2C7C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11.35</c:v>
                </c:pt>
                <c:pt idx="1">
                  <c:v>11.35</c:v>
                </c:pt>
                <c:pt idx="2">
                  <c:v>11.5</c:v>
                </c:pt>
                <c:pt idx="3">
                  <c:v>11.72</c:v>
                </c:pt>
                <c:pt idx="4">
                  <c:v>9.17</c:v>
                </c:pt>
              </c:numCache>
            </c:numRef>
          </c:val>
          <c:extLst xmlns:c16r2="http://schemas.microsoft.com/office/drawing/2015/06/chart">
            <c:ext xmlns:c16="http://schemas.microsoft.com/office/drawing/2014/chart" uri="{C3380CC4-5D6E-409C-BE32-E72D297353CC}">
              <c16:uniqueId val="{00000001-3EDF-479B-8A73-BEFCEF2C7C2B}"/>
            </c:ext>
          </c:extLst>
        </c:ser>
        <c:dLbls>
          <c:showLegendKey val="0"/>
          <c:showVal val="0"/>
          <c:showCatName val="0"/>
          <c:showSerName val="0"/>
          <c:showPercent val="0"/>
          <c:showBubbleSize val="0"/>
        </c:dLbls>
        <c:gapWidth val="250"/>
        <c:overlap val="100"/>
        <c:axId val="388001880"/>
        <c:axId val="38614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1.97</c:v>
                </c:pt>
                <c:pt idx="1">
                  <c:v>1.37</c:v>
                </c:pt>
                <c:pt idx="2">
                  <c:v>2.81</c:v>
                </c:pt>
                <c:pt idx="3">
                  <c:v>-2.82</c:v>
                </c:pt>
                <c:pt idx="4">
                  <c:v>2.02</c:v>
                </c:pt>
              </c:numCache>
            </c:numRef>
          </c:val>
          <c:smooth val="0"/>
          <c:extLst xmlns:c16r2="http://schemas.microsoft.com/office/drawing/2015/06/chart">
            <c:ext xmlns:c16="http://schemas.microsoft.com/office/drawing/2014/chart" uri="{C3380CC4-5D6E-409C-BE32-E72D297353CC}">
              <c16:uniqueId val="{00000002-3EDF-479B-8A73-BEFCEF2C7C2B}"/>
            </c:ext>
          </c:extLst>
        </c:ser>
        <c:dLbls>
          <c:showLegendKey val="0"/>
          <c:showVal val="0"/>
          <c:showCatName val="0"/>
          <c:showSerName val="0"/>
          <c:showPercent val="0"/>
          <c:showBubbleSize val="0"/>
        </c:dLbls>
        <c:marker val="1"/>
        <c:smooth val="0"/>
        <c:axId val="388001880"/>
        <c:axId val="386146704"/>
      </c:lineChart>
      <c:catAx>
        <c:axId val="38800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146704"/>
        <c:crosses val="autoZero"/>
        <c:auto val="1"/>
        <c:lblAlgn val="ctr"/>
        <c:lblOffset val="100"/>
        <c:tickLblSkip val="1"/>
        <c:tickMarkSkip val="1"/>
        <c:noMultiLvlLbl val="0"/>
      </c:catAx>
      <c:valAx>
        <c:axId val="38614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00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0.28000000000000003</c:v>
                </c:pt>
                <c:pt idx="2">
                  <c:v>#N/A</c:v>
                </c:pt>
                <c:pt idx="3">
                  <c:v>0.34</c:v>
                </c:pt>
                <c:pt idx="4">
                  <c:v>#N/A</c:v>
                </c:pt>
                <c:pt idx="5">
                  <c:v>0.23</c:v>
                </c:pt>
                <c:pt idx="6">
                  <c:v>#N/A</c:v>
                </c:pt>
                <c:pt idx="7">
                  <c:v>0.2</c:v>
                </c:pt>
                <c:pt idx="8">
                  <c:v>#N/A</c:v>
                </c:pt>
                <c:pt idx="9">
                  <c:v>0.16</c:v>
                </c:pt>
              </c:numCache>
            </c:numRef>
          </c:val>
          <c:extLst xmlns:c16r2="http://schemas.microsoft.com/office/drawing/2015/06/chart">
            <c:ext xmlns:c16="http://schemas.microsoft.com/office/drawing/2014/chart" uri="{C3380CC4-5D6E-409C-BE32-E72D297353CC}">
              <c16:uniqueId val="{00000000-0D1F-4436-80E6-1ECE70E10C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D1F-4436-80E6-1ECE70E10C87}"/>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4.49</c:v>
                </c:pt>
                <c:pt idx="2">
                  <c:v>#N/A</c:v>
                </c:pt>
                <c:pt idx="3">
                  <c:v>2.88</c:v>
                </c:pt>
                <c:pt idx="4">
                  <c:v>#N/A</c:v>
                </c:pt>
                <c:pt idx="5">
                  <c:v>0.54</c:v>
                </c:pt>
                <c:pt idx="6">
                  <c:v>#N/A</c:v>
                </c:pt>
                <c:pt idx="7">
                  <c:v>0.16</c:v>
                </c:pt>
                <c:pt idx="8">
                  <c:v>#N/A</c:v>
                </c:pt>
                <c:pt idx="9">
                  <c:v>0.11</c:v>
                </c:pt>
              </c:numCache>
            </c:numRef>
          </c:val>
          <c:extLst xmlns:c16r2="http://schemas.microsoft.com/office/drawing/2015/06/chart">
            <c:ext xmlns:c16="http://schemas.microsoft.com/office/drawing/2014/chart" uri="{C3380CC4-5D6E-409C-BE32-E72D297353CC}">
              <c16:uniqueId val="{00000002-0D1F-4436-80E6-1ECE70E10C8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0.45</c:v>
                </c:pt>
                <c:pt idx="2">
                  <c:v>#N/A</c:v>
                </c:pt>
                <c:pt idx="3">
                  <c:v>0.25</c:v>
                </c:pt>
                <c:pt idx="4">
                  <c:v>#N/A</c:v>
                </c:pt>
                <c:pt idx="5">
                  <c:v>0.15</c:v>
                </c:pt>
                <c:pt idx="6">
                  <c:v>#N/A</c:v>
                </c:pt>
                <c:pt idx="7">
                  <c:v>0.05</c:v>
                </c:pt>
                <c:pt idx="8">
                  <c:v>#N/A</c:v>
                </c:pt>
                <c:pt idx="9">
                  <c:v>0.27</c:v>
                </c:pt>
              </c:numCache>
            </c:numRef>
          </c:val>
          <c:extLst xmlns:c16r2="http://schemas.microsoft.com/office/drawing/2015/06/chart">
            <c:ext xmlns:c16="http://schemas.microsoft.com/office/drawing/2014/chart" uri="{C3380CC4-5D6E-409C-BE32-E72D297353CC}">
              <c16:uniqueId val="{00000003-0D1F-4436-80E6-1ECE70E10C8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0.84</c:v>
                </c:pt>
                <c:pt idx="2">
                  <c:v>#N/A</c:v>
                </c:pt>
                <c:pt idx="3">
                  <c:v>0.74</c:v>
                </c:pt>
                <c:pt idx="4">
                  <c:v>#N/A</c:v>
                </c:pt>
                <c:pt idx="5">
                  <c:v>1.05</c:v>
                </c:pt>
                <c:pt idx="6">
                  <c:v>#N/A</c:v>
                </c:pt>
                <c:pt idx="7">
                  <c:v>1.22</c:v>
                </c:pt>
                <c:pt idx="8">
                  <c:v>#N/A</c:v>
                </c:pt>
                <c:pt idx="9">
                  <c:v>1.29</c:v>
                </c:pt>
              </c:numCache>
            </c:numRef>
          </c:val>
          <c:extLst xmlns:c16r2="http://schemas.microsoft.com/office/drawing/2015/06/chart">
            <c:ext xmlns:c16="http://schemas.microsoft.com/office/drawing/2014/chart" uri="{C3380CC4-5D6E-409C-BE32-E72D297353CC}">
              <c16:uniqueId val="{00000004-0D1F-4436-80E6-1ECE70E10C87}"/>
            </c:ext>
          </c:extLst>
        </c:ser>
        <c:ser>
          <c:idx val="5"/>
          <c:order val="5"/>
          <c:tx>
            <c:strRef>
              <c:f>データシート!$A$32</c:f>
              <c:strCache>
                <c:ptCount val="1"/>
                <c:pt idx="0">
                  <c:v>加須都市計画事業野中土地区画整理事業特別会計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2.46</c:v>
                </c:pt>
                <c:pt idx="6">
                  <c:v>#N/A</c:v>
                </c:pt>
                <c:pt idx="7">
                  <c:v>1.06</c:v>
                </c:pt>
                <c:pt idx="8">
                  <c:v>#N/A</c:v>
                </c:pt>
                <c:pt idx="9">
                  <c:v>2.39</c:v>
                </c:pt>
              </c:numCache>
            </c:numRef>
          </c:val>
          <c:extLst xmlns:c16r2="http://schemas.microsoft.com/office/drawing/2015/06/chart">
            <c:ext xmlns:c16="http://schemas.microsoft.com/office/drawing/2014/chart" uri="{C3380CC4-5D6E-409C-BE32-E72D297353CC}">
              <c16:uniqueId val="{00000005-0D1F-4436-80E6-1ECE70E10C8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3.13</c:v>
                </c:pt>
                <c:pt idx="2">
                  <c:v>#N/A</c:v>
                </c:pt>
                <c:pt idx="3">
                  <c:v>3.25</c:v>
                </c:pt>
                <c:pt idx="4">
                  <c:v>#N/A</c:v>
                </c:pt>
                <c:pt idx="5">
                  <c:v>3.59</c:v>
                </c:pt>
                <c:pt idx="6">
                  <c:v>#N/A</c:v>
                </c:pt>
                <c:pt idx="7">
                  <c:v>3.85</c:v>
                </c:pt>
                <c:pt idx="8">
                  <c:v>#N/A</c:v>
                </c:pt>
                <c:pt idx="9">
                  <c:v>3.97</c:v>
                </c:pt>
              </c:numCache>
            </c:numRef>
          </c:val>
          <c:extLst xmlns:c16r2="http://schemas.microsoft.com/office/drawing/2015/06/chart">
            <c:ext xmlns:c16="http://schemas.microsoft.com/office/drawing/2014/chart" uri="{C3380CC4-5D6E-409C-BE32-E72D297353CC}">
              <c16:uniqueId val="{00000006-0D1F-4436-80E6-1ECE70E10C8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7.93</c:v>
                </c:pt>
                <c:pt idx="2">
                  <c:v>#N/A</c:v>
                </c:pt>
                <c:pt idx="3">
                  <c:v>8.07</c:v>
                </c:pt>
                <c:pt idx="4">
                  <c:v>#N/A</c:v>
                </c:pt>
                <c:pt idx="5">
                  <c:v>8.6</c:v>
                </c:pt>
                <c:pt idx="6">
                  <c:v>#N/A</c:v>
                </c:pt>
                <c:pt idx="7">
                  <c:v>8.7899999999999991</c:v>
                </c:pt>
                <c:pt idx="8">
                  <c:v>#N/A</c:v>
                </c:pt>
                <c:pt idx="9">
                  <c:v>9.86</c:v>
                </c:pt>
              </c:numCache>
            </c:numRef>
          </c:val>
          <c:extLst xmlns:c16r2="http://schemas.microsoft.com/office/drawing/2015/06/chart">
            <c:ext xmlns:c16="http://schemas.microsoft.com/office/drawing/2014/chart" uri="{C3380CC4-5D6E-409C-BE32-E72D297353CC}">
              <c16:uniqueId val="{00000007-0D1F-4436-80E6-1ECE70E10C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9.1999999999999993</c:v>
                </c:pt>
                <c:pt idx="2">
                  <c:v>#N/A</c:v>
                </c:pt>
                <c:pt idx="3">
                  <c:v>10.39</c:v>
                </c:pt>
                <c:pt idx="4">
                  <c:v>#N/A</c:v>
                </c:pt>
                <c:pt idx="5">
                  <c:v>13.16</c:v>
                </c:pt>
                <c:pt idx="6">
                  <c:v>#N/A</c:v>
                </c:pt>
                <c:pt idx="7">
                  <c:v>10.15</c:v>
                </c:pt>
                <c:pt idx="8">
                  <c:v>#N/A</c:v>
                </c:pt>
                <c:pt idx="9">
                  <c:v>14.81</c:v>
                </c:pt>
              </c:numCache>
            </c:numRef>
          </c:val>
          <c:extLst xmlns:c16r2="http://schemas.microsoft.com/office/drawing/2015/06/chart">
            <c:ext xmlns:c16="http://schemas.microsoft.com/office/drawing/2014/chart" uri="{C3380CC4-5D6E-409C-BE32-E72D297353CC}">
              <c16:uniqueId val="{00000008-0D1F-4436-80E6-1ECE70E10C87}"/>
            </c:ext>
          </c:extLst>
        </c:ser>
        <c:ser>
          <c:idx val="9"/>
          <c:order val="9"/>
          <c:tx>
            <c:strRef>
              <c:f>データシート!$A$36</c:f>
              <c:strCache>
                <c:ptCount val="1"/>
                <c:pt idx="0">
                  <c:v>加須都市計画事業野中土地区画整理事業特別会計（普通会計）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7.0000000000000007E-2</c:v>
                </c:pt>
                <c:pt idx="2">
                  <c:v>#N/A</c:v>
                </c:pt>
                <c:pt idx="3">
                  <c:v>0.16</c:v>
                </c:pt>
                <c:pt idx="4">
                  <c:v>0.01</c:v>
                </c:pt>
                <c:pt idx="5">
                  <c:v>#N/A</c:v>
                </c:pt>
                <c:pt idx="6">
                  <c:v>#N/A</c:v>
                </c:pt>
                <c:pt idx="7">
                  <c:v>0</c:v>
                </c:pt>
                <c:pt idx="8">
                  <c:v>0.06</c:v>
                </c:pt>
                <c:pt idx="9">
                  <c:v>#N/A</c:v>
                </c:pt>
              </c:numCache>
            </c:numRef>
          </c:val>
          <c:extLst xmlns:c16r2="http://schemas.microsoft.com/office/drawing/2015/06/chart">
            <c:ext xmlns:c16="http://schemas.microsoft.com/office/drawing/2014/chart" uri="{C3380CC4-5D6E-409C-BE32-E72D297353CC}">
              <c16:uniqueId val="{00000009-0D1F-4436-80E6-1ECE70E10C87}"/>
            </c:ext>
          </c:extLst>
        </c:ser>
        <c:dLbls>
          <c:showLegendKey val="0"/>
          <c:showVal val="0"/>
          <c:showCatName val="0"/>
          <c:showSerName val="0"/>
          <c:showPercent val="0"/>
          <c:showBubbleSize val="0"/>
        </c:dLbls>
        <c:gapWidth val="150"/>
        <c:overlap val="100"/>
        <c:axId val="385973576"/>
        <c:axId val="364853848"/>
      </c:barChart>
      <c:catAx>
        <c:axId val="38597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853848"/>
        <c:crosses val="autoZero"/>
        <c:auto val="1"/>
        <c:lblAlgn val="ctr"/>
        <c:lblOffset val="100"/>
        <c:tickLblSkip val="1"/>
        <c:tickMarkSkip val="1"/>
        <c:noMultiLvlLbl val="0"/>
      </c:catAx>
      <c:valAx>
        <c:axId val="364853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973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3546</c:v>
                </c:pt>
                <c:pt idx="5">
                  <c:v>3641</c:v>
                </c:pt>
                <c:pt idx="8">
                  <c:v>3512</c:v>
                </c:pt>
                <c:pt idx="11">
                  <c:v>3488</c:v>
                </c:pt>
                <c:pt idx="14">
                  <c:v>3500</c:v>
                </c:pt>
              </c:numCache>
            </c:numRef>
          </c:val>
          <c:extLst xmlns:c16r2="http://schemas.microsoft.com/office/drawing/2015/06/chart">
            <c:ext xmlns:c16="http://schemas.microsoft.com/office/drawing/2014/chart" uri="{C3380CC4-5D6E-409C-BE32-E72D297353CC}">
              <c16:uniqueId val="{00000000-F267-4DD5-867D-D74EFA2FCF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67-4DD5-867D-D74EFA2FCF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82</c:v>
                </c:pt>
                <c:pt idx="3">
                  <c:v>75</c:v>
                </c:pt>
                <c:pt idx="6">
                  <c:v>64</c:v>
                </c:pt>
                <c:pt idx="9">
                  <c:v>58</c:v>
                </c:pt>
                <c:pt idx="12">
                  <c:v>53</c:v>
                </c:pt>
              </c:numCache>
            </c:numRef>
          </c:val>
          <c:extLst xmlns:c16r2="http://schemas.microsoft.com/office/drawing/2015/06/chart">
            <c:ext xmlns:c16="http://schemas.microsoft.com/office/drawing/2014/chart" uri="{C3380CC4-5D6E-409C-BE32-E72D297353CC}">
              <c16:uniqueId val="{00000002-F267-4DD5-867D-D74EFA2FCF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25</c:v>
                </c:pt>
                <c:pt idx="6">
                  <c:v>29</c:v>
                </c:pt>
                <c:pt idx="9">
                  <c:v>53</c:v>
                </c:pt>
                <c:pt idx="12">
                  <c:v>52</c:v>
                </c:pt>
              </c:numCache>
            </c:numRef>
          </c:val>
          <c:extLst xmlns:c16r2="http://schemas.microsoft.com/office/drawing/2015/06/chart">
            <c:ext xmlns:c16="http://schemas.microsoft.com/office/drawing/2014/chart" uri="{C3380CC4-5D6E-409C-BE32-E72D297353CC}">
              <c16:uniqueId val="{00000003-F267-4DD5-867D-D74EFA2FCF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1173</c:v>
                </c:pt>
                <c:pt idx="3">
                  <c:v>1116</c:v>
                </c:pt>
                <c:pt idx="6">
                  <c:v>1235</c:v>
                </c:pt>
                <c:pt idx="9">
                  <c:v>1104</c:v>
                </c:pt>
                <c:pt idx="12">
                  <c:v>1128</c:v>
                </c:pt>
              </c:numCache>
            </c:numRef>
          </c:val>
          <c:extLst xmlns:c16r2="http://schemas.microsoft.com/office/drawing/2015/06/chart">
            <c:ext xmlns:c16="http://schemas.microsoft.com/office/drawing/2014/chart" uri="{C3380CC4-5D6E-409C-BE32-E72D297353CC}">
              <c16:uniqueId val="{00000004-F267-4DD5-867D-D74EFA2FCF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67-4DD5-867D-D74EFA2FCF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67-4DD5-867D-D74EFA2FCF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3692</c:v>
                </c:pt>
                <c:pt idx="3">
                  <c:v>3744</c:v>
                </c:pt>
                <c:pt idx="6">
                  <c:v>3606</c:v>
                </c:pt>
                <c:pt idx="9">
                  <c:v>3554</c:v>
                </c:pt>
                <c:pt idx="12">
                  <c:v>3442</c:v>
                </c:pt>
              </c:numCache>
            </c:numRef>
          </c:val>
          <c:extLst xmlns:c16r2="http://schemas.microsoft.com/office/drawing/2015/06/chart">
            <c:ext xmlns:c16="http://schemas.microsoft.com/office/drawing/2014/chart" uri="{C3380CC4-5D6E-409C-BE32-E72D297353CC}">
              <c16:uniqueId val="{00000007-F267-4DD5-867D-D74EFA2FCF54}"/>
            </c:ext>
          </c:extLst>
        </c:ser>
        <c:dLbls>
          <c:showLegendKey val="0"/>
          <c:showVal val="0"/>
          <c:showCatName val="0"/>
          <c:showSerName val="0"/>
          <c:showPercent val="0"/>
          <c:showBubbleSize val="0"/>
        </c:dLbls>
        <c:gapWidth val="100"/>
        <c:overlap val="100"/>
        <c:axId val="393429912"/>
        <c:axId val="393430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1435</c:v>
                </c:pt>
                <c:pt idx="2">
                  <c:v>#N/A</c:v>
                </c:pt>
                <c:pt idx="3">
                  <c:v>#N/A</c:v>
                </c:pt>
                <c:pt idx="4">
                  <c:v>1319</c:v>
                </c:pt>
                <c:pt idx="5">
                  <c:v>#N/A</c:v>
                </c:pt>
                <c:pt idx="6">
                  <c:v>#N/A</c:v>
                </c:pt>
                <c:pt idx="7">
                  <c:v>1422</c:v>
                </c:pt>
                <c:pt idx="8">
                  <c:v>#N/A</c:v>
                </c:pt>
                <c:pt idx="9">
                  <c:v>#N/A</c:v>
                </c:pt>
                <c:pt idx="10">
                  <c:v>1281</c:v>
                </c:pt>
                <c:pt idx="11">
                  <c:v>#N/A</c:v>
                </c:pt>
                <c:pt idx="12">
                  <c:v>#N/A</c:v>
                </c:pt>
                <c:pt idx="13">
                  <c:v>1175</c:v>
                </c:pt>
                <c:pt idx="14">
                  <c:v>#N/A</c:v>
                </c:pt>
              </c:numCache>
            </c:numRef>
          </c:val>
          <c:smooth val="0"/>
          <c:extLst xmlns:c16r2="http://schemas.microsoft.com/office/drawing/2015/06/chart">
            <c:ext xmlns:c16="http://schemas.microsoft.com/office/drawing/2014/chart" uri="{C3380CC4-5D6E-409C-BE32-E72D297353CC}">
              <c16:uniqueId val="{00000008-F267-4DD5-867D-D74EFA2FCF54}"/>
            </c:ext>
          </c:extLst>
        </c:ser>
        <c:dLbls>
          <c:showLegendKey val="0"/>
          <c:showVal val="0"/>
          <c:showCatName val="0"/>
          <c:showSerName val="0"/>
          <c:showPercent val="0"/>
          <c:showBubbleSize val="0"/>
        </c:dLbls>
        <c:marker val="1"/>
        <c:smooth val="0"/>
        <c:axId val="393429912"/>
        <c:axId val="393430296"/>
      </c:lineChart>
      <c:catAx>
        <c:axId val="39342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430296"/>
        <c:crosses val="autoZero"/>
        <c:auto val="1"/>
        <c:lblAlgn val="ctr"/>
        <c:lblOffset val="100"/>
        <c:tickLblSkip val="1"/>
        <c:tickMarkSkip val="1"/>
        <c:noMultiLvlLbl val="0"/>
      </c:catAx>
      <c:valAx>
        <c:axId val="393430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42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36761</c:v>
                </c:pt>
                <c:pt idx="5">
                  <c:v>36166</c:v>
                </c:pt>
                <c:pt idx="8">
                  <c:v>35761</c:v>
                </c:pt>
                <c:pt idx="11">
                  <c:v>35663</c:v>
                </c:pt>
                <c:pt idx="14">
                  <c:v>35330</c:v>
                </c:pt>
              </c:numCache>
            </c:numRef>
          </c:val>
          <c:extLst xmlns:c16r2="http://schemas.microsoft.com/office/drawing/2015/06/chart">
            <c:ext xmlns:c16="http://schemas.microsoft.com/office/drawing/2014/chart" uri="{C3380CC4-5D6E-409C-BE32-E72D297353CC}">
              <c16:uniqueId val="{00000000-22FB-4665-9F06-CECF21209D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6250</c:v>
                </c:pt>
                <c:pt idx="5">
                  <c:v>5228</c:v>
                </c:pt>
                <c:pt idx="8">
                  <c:v>4535</c:v>
                </c:pt>
                <c:pt idx="11">
                  <c:v>4471</c:v>
                </c:pt>
                <c:pt idx="14">
                  <c:v>4519</c:v>
                </c:pt>
              </c:numCache>
            </c:numRef>
          </c:val>
          <c:extLst xmlns:c16r2="http://schemas.microsoft.com/office/drawing/2015/06/chart">
            <c:ext xmlns:c16="http://schemas.microsoft.com/office/drawing/2014/chart" uri="{C3380CC4-5D6E-409C-BE32-E72D297353CC}">
              <c16:uniqueId val="{00000001-22FB-4665-9F06-CECF21209D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11339</c:v>
                </c:pt>
                <c:pt idx="5">
                  <c:v>11293</c:v>
                </c:pt>
                <c:pt idx="8">
                  <c:v>10838</c:v>
                </c:pt>
                <c:pt idx="11">
                  <c:v>11167</c:v>
                </c:pt>
                <c:pt idx="14">
                  <c:v>10642</c:v>
                </c:pt>
              </c:numCache>
            </c:numRef>
          </c:val>
          <c:extLst xmlns:c16r2="http://schemas.microsoft.com/office/drawing/2015/06/chart">
            <c:ext xmlns:c16="http://schemas.microsoft.com/office/drawing/2014/chart" uri="{C3380CC4-5D6E-409C-BE32-E72D297353CC}">
              <c16:uniqueId val="{00000002-22FB-4665-9F06-CECF21209D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2FB-4665-9F06-CECF21209D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2FB-4665-9F06-CECF21209D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c:v>
                </c:pt>
                <c:pt idx="3">
                  <c:v>9</c:v>
                </c:pt>
                <c:pt idx="6">
                  <c:v>7</c:v>
                </c:pt>
                <c:pt idx="9">
                  <c:v>7</c:v>
                </c:pt>
                <c:pt idx="12">
                  <c:v>7</c:v>
                </c:pt>
              </c:numCache>
            </c:numRef>
          </c:val>
          <c:extLst xmlns:c16r2="http://schemas.microsoft.com/office/drawing/2015/06/chart">
            <c:ext xmlns:c16="http://schemas.microsoft.com/office/drawing/2014/chart" uri="{C3380CC4-5D6E-409C-BE32-E72D297353CC}">
              <c16:uniqueId val="{00000005-22FB-4665-9F06-CECF21209D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7961</c:v>
                </c:pt>
                <c:pt idx="3">
                  <c:v>7483</c:v>
                </c:pt>
                <c:pt idx="6">
                  <c:v>7343</c:v>
                </c:pt>
                <c:pt idx="9">
                  <c:v>7098</c:v>
                </c:pt>
                <c:pt idx="12">
                  <c:v>6863</c:v>
                </c:pt>
              </c:numCache>
            </c:numRef>
          </c:val>
          <c:extLst xmlns:c16r2="http://schemas.microsoft.com/office/drawing/2015/06/chart">
            <c:ext xmlns:c16="http://schemas.microsoft.com/office/drawing/2014/chart" uri="{C3380CC4-5D6E-409C-BE32-E72D297353CC}">
              <c16:uniqueId val="{00000006-22FB-4665-9F06-CECF21209D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c:v>
                </c:pt>
                <c:pt idx="3">
                  <c:v>323</c:v>
                </c:pt>
                <c:pt idx="6">
                  <c:v>353</c:v>
                </c:pt>
                <c:pt idx="9">
                  <c:v>426</c:v>
                </c:pt>
                <c:pt idx="12">
                  <c:v>372</c:v>
                </c:pt>
              </c:numCache>
            </c:numRef>
          </c:val>
          <c:extLst xmlns:c16r2="http://schemas.microsoft.com/office/drawing/2015/06/chart">
            <c:ext xmlns:c16="http://schemas.microsoft.com/office/drawing/2014/chart" uri="{C3380CC4-5D6E-409C-BE32-E72D297353CC}">
              <c16:uniqueId val="{00000007-22FB-4665-9F06-CECF21209D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14345</c:v>
                </c:pt>
                <c:pt idx="3">
                  <c:v>12907</c:v>
                </c:pt>
                <c:pt idx="6">
                  <c:v>8874</c:v>
                </c:pt>
                <c:pt idx="9">
                  <c:v>9020</c:v>
                </c:pt>
                <c:pt idx="12">
                  <c:v>9180</c:v>
                </c:pt>
              </c:numCache>
            </c:numRef>
          </c:val>
          <c:extLst xmlns:c16r2="http://schemas.microsoft.com/office/drawing/2015/06/chart">
            <c:ext xmlns:c16="http://schemas.microsoft.com/office/drawing/2014/chart" uri="{C3380CC4-5D6E-409C-BE32-E72D297353CC}">
              <c16:uniqueId val="{00000008-22FB-4665-9F06-CECF21209D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407</c:v>
                </c:pt>
                <c:pt idx="3">
                  <c:v>303</c:v>
                </c:pt>
                <c:pt idx="6">
                  <c:v>224</c:v>
                </c:pt>
                <c:pt idx="9">
                  <c:v>162</c:v>
                </c:pt>
                <c:pt idx="12">
                  <c:v>112</c:v>
                </c:pt>
              </c:numCache>
            </c:numRef>
          </c:val>
          <c:extLst xmlns:c16r2="http://schemas.microsoft.com/office/drawing/2015/06/chart">
            <c:ext xmlns:c16="http://schemas.microsoft.com/office/drawing/2014/chart" uri="{C3380CC4-5D6E-409C-BE32-E72D297353CC}">
              <c16:uniqueId val="{00000009-22FB-4665-9F06-CECF21209D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34801</c:v>
                </c:pt>
                <c:pt idx="3">
                  <c:v>33662</c:v>
                </c:pt>
                <c:pt idx="6">
                  <c:v>32141</c:v>
                </c:pt>
                <c:pt idx="9">
                  <c:v>31991</c:v>
                </c:pt>
                <c:pt idx="12">
                  <c:v>32836</c:v>
                </c:pt>
              </c:numCache>
            </c:numRef>
          </c:val>
          <c:extLst xmlns:c16r2="http://schemas.microsoft.com/office/drawing/2015/06/chart">
            <c:ext xmlns:c16="http://schemas.microsoft.com/office/drawing/2014/chart" uri="{C3380CC4-5D6E-409C-BE32-E72D297353CC}">
              <c16:uniqueId val="{0000000A-22FB-4665-9F06-CECF21209D3D}"/>
            </c:ext>
          </c:extLst>
        </c:ser>
        <c:dLbls>
          <c:showLegendKey val="0"/>
          <c:showVal val="0"/>
          <c:showCatName val="0"/>
          <c:showSerName val="0"/>
          <c:showPercent val="0"/>
          <c:showBubbleSize val="0"/>
        </c:dLbls>
        <c:gapWidth val="100"/>
        <c:overlap val="100"/>
        <c:axId val="393465136"/>
        <c:axId val="390286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3202</c:v>
                </c:pt>
                <c:pt idx="2">
                  <c:v>#N/A</c:v>
                </c:pt>
                <c:pt idx="3">
                  <c:v>#N/A</c:v>
                </c:pt>
                <c:pt idx="4">
                  <c:v>2001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2FB-4665-9F06-CECF21209D3D}"/>
            </c:ext>
          </c:extLst>
        </c:ser>
        <c:dLbls>
          <c:showLegendKey val="0"/>
          <c:showVal val="0"/>
          <c:showCatName val="0"/>
          <c:showSerName val="0"/>
          <c:showPercent val="0"/>
          <c:showBubbleSize val="0"/>
        </c:dLbls>
        <c:marker val="1"/>
        <c:smooth val="0"/>
        <c:axId val="393465136"/>
        <c:axId val="390286112"/>
      </c:lineChart>
      <c:catAx>
        <c:axId val="39346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286112"/>
        <c:crosses val="autoZero"/>
        <c:auto val="1"/>
        <c:lblAlgn val="ctr"/>
        <c:lblOffset val="100"/>
        <c:tickLblSkip val="1"/>
        <c:tickMarkSkip val="1"/>
        <c:noMultiLvlLbl val="0"/>
      </c:catAx>
      <c:valAx>
        <c:axId val="39028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46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2852</c:v>
                </c:pt>
                <c:pt idx="1">
                  <c:v>2857</c:v>
                </c:pt>
                <c:pt idx="2">
                  <c:v>2232</c:v>
                </c:pt>
              </c:numCache>
            </c:numRef>
          </c:val>
          <c:extLst xmlns:c16r2="http://schemas.microsoft.com/office/drawing/2015/06/chart">
            <c:ext xmlns:c16="http://schemas.microsoft.com/office/drawing/2014/chart" uri="{C3380CC4-5D6E-409C-BE32-E72D297353CC}">
              <c16:uniqueId val="{00000000-E28E-4DC7-99AC-F57AB6D428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967</c:v>
                </c:pt>
                <c:pt idx="1">
                  <c:v>894</c:v>
                </c:pt>
                <c:pt idx="2">
                  <c:v>882</c:v>
                </c:pt>
              </c:numCache>
            </c:numRef>
          </c:val>
          <c:extLst xmlns:c16r2="http://schemas.microsoft.com/office/drawing/2015/06/chart">
            <c:ext xmlns:c16="http://schemas.microsoft.com/office/drawing/2014/chart" uri="{C3380CC4-5D6E-409C-BE32-E72D297353CC}">
              <c16:uniqueId val="{00000001-E28E-4DC7-99AC-F57AB6D428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5993</c:v>
                </c:pt>
                <c:pt idx="1">
                  <c:v>6616</c:v>
                </c:pt>
                <c:pt idx="2">
                  <c:v>6698</c:v>
                </c:pt>
              </c:numCache>
            </c:numRef>
          </c:val>
          <c:extLst xmlns:c16r2="http://schemas.microsoft.com/office/drawing/2015/06/chart">
            <c:ext xmlns:c16="http://schemas.microsoft.com/office/drawing/2014/chart" uri="{C3380CC4-5D6E-409C-BE32-E72D297353CC}">
              <c16:uniqueId val="{00000002-E28E-4DC7-99AC-F57AB6D42827}"/>
            </c:ext>
          </c:extLst>
        </c:ser>
        <c:dLbls>
          <c:showLegendKey val="0"/>
          <c:showVal val="0"/>
          <c:showCatName val="0"/>
          <c:showSerName val="0"/>
          <c:showPercent val="0"/>
          <c:showBubbleSize val="0"/>
        </c:dLbls>
        <c:gapWidth val="120"/>
        <c:overlap val="100"/>
        <c:axId val="390286896"/>
        <c:axId val="390287288"/>
      </c:barChart>
      <c:catAx>
        <c:axId val="39028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0287288"/>
        <c:crosses val="autoZero"/>
        <c:auto val="1"/>
        <c:lblAlgn val="ctr"/>
        <c:lblOffset val="100"/>
        <c:tickLblSkip val="1"/>
        <c:tickMarkSkip val="1"/>
        <c:noMultiLvlLbl val="0"/>
      </c:catAx>
      <c:valAx>
        <c:axId val="390287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028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25-4F75-B865-943B350787D5}"/>
                </c:ext>
                <c:ext xmlns:c15="http://schemas.microsoft.com/office/drawing/2012/chart" uri="{CE6537A1-D6FC-4f65-9D91-7224C49458BB}">
                  <c15:dlblFieldTable>
                    <c15:dlblFTEntry>
                      <c15:txfldGUID>{C04AE7E1-334F-4FBF-8398-0958F5DE4C46}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25-4F75-B865-943B350787D5}"/>
                </c:ext>
                <c:ext xmlns:c15="http://schemas.microsoft.com/office/drawing/2012/chart" uri="{CE6537A1-D6FC-4f65-9D91-7224C49458BB}">
                  <c15:dlblFieldTable>
                    <c15:dlblFTEntry>
                      <c15:txfldGUID>{D0B5C1C8-B1B9-40F6-8C7A-AC4E44E2A40E}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25-4F75-B865-943B350787D5}"/>
                </c:ext>
                <c:ext xmlns:c15="http://schemas.microsoft.com/office/drawing/2012/chart" uri="{CE6537A1-D6FC-4f65-9D91-7224C49458BB}">
                  <c15:dlblFieldTable>
                    <c15:dlblFTEntry>
                      <c15:txfldGUID>{B8E4C63E-970F-4ED3-865B-19A2A2C0A774}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25-4F75-B865-943B350787D5}"/>
                </c:ext>
                <c:ext xmlns:c15="http://schemas.microsoft.com/office/drawing/2012/chart" uri="{CE6537A1-D6FC-4f65-9D91-7224C49458BB}">
                  <c15:dlblFieldTable>
                    <c15:dlblFTEntry>
                      <c15:txfldGUID>{ABBF4CA4-FB0D-4547-B5A7-A39C7A5EB211}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25-4F75-B865-943B350787D5}"/>
                </c:ext>
                <c:ext xmlns:c15="http://schemas.microsoft.com/office/drawing/2012/chart" uri="{CE6537A1-D6FC-4f65-9D91-7224C49458BB}">
                  <c15:dlblFieldTable>
                    <c15:dlblFTEntry>
                      <c15:txfldGUID>{F745E94D-4F38-4B79-8DE7-A208CB4E23F8}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25-4F75-B865-943B350787D5}"/>
                </c:ext>
                <c:ext xmlns:c15="http://schemas.microsoft.com/office/drawing/2012/chart" uri="{CE6537A1-D6FC-4f65-9D91-7224C49458BB}">
                  <c15:dlblFieldTable>
                    <c15:dlblFTEntry>
                      <c15:txfldGUID>{0750CF13-AA13-4A0C-B777-F9BC33B80334}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25-4F75-B865-943B350787D5}"/>
                </c:ext>
                <c:ext xmlns:c15="http://schemas.microsoft.com/office/drawing/2012/chart" uri="{CE6537A1-D6FC-4f65-9D91-7224C49458BB}">
                  <c15:dlblFieldTable>
                    <c15:dlblFTEntry>
                      <c15:txfldGUID>{CB3F5624-42F8-453A-A51F-A4438FEF8A93}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25-4F75-B865-943B350787D5}"/>
                </c:ext>
                <c:ext xmlns:c15="http://schemas.microsoft.com/office/drawing/2012/chart" uri="{CE6537A1-D6FC-4f65-9D91-7224C49458BB}">
                  <c15:dlblFieldTable>
                    <c15:dlblFTEntry>
                      <c15:txfldGUID>{DEFB141B-5F51-4729-8D24-9C0B5ADB0E77}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25-4F75-B865-943B350787D5}"/>
                </c:ext>
                <c:ext xmlns:c15="http://schemas.microsoft.com/office/drawing/2012/chart" uri="{CE6537A1-D6FC-4f65-9D91-7224C49458BB}">
                  <c15:dlblFieldTable>
                    <c15:dlblFTEntry>
                      <c15:txfldGUID>{6C053A6B-7EEC-48AD-B033-3F0BF4363338}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60.9</c:v>
                </c:pt>
                <c:pt idx="32">
                  <c:v>62.2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B25-4F75-B865-943B350787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25-4F75-B865-943B350787D5}"/>
                </c:ext>
                <c:ext xmlns:c15="http://schemas.microsoft.com/office/drawing/2012/chart" uri="{CE6537A1-D6FC-4f65-9D91-7224C49458BB}">
                  <c15:dlblFieldTable>
                    <c15:dlblFTEntry>
                      <c15:txfldGUID>{A1BA523E-242A-45CC-8A6B-17FF6331E5FD}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25-4F75-B865-943B350787D5}"/>
                </c:ext>
                <c:ext xmlns:c15="http://schemas.microsoft.com/office/drawing/2012/chart" uri="{CE6537A1-D6FC-4f65-9D91-7224C49458BB}">
                  <c15:dlblFieldTable>
                    <c15:dlblFTEntry>
                      <c15:txfldGUID>{8BAA4A7E-EEC3-4BD6-AB3A-C222929DFE27}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25-4F75-B865-943B350787D5}"/>
                </c:ext>
                <c:ext xmlns:c15="http://schemas.microsoft.com/office/drawing/2012/chart" uri="{CE6537A1-D6FC-4f65-9D91-7224C49458BB}">
                  <c15:dlblFieldTable>
                    <c15:dlblFTEntry>
                      <c15:txfldGUID>{CD301D34-99CC-4BA1-BD22-1C5B06AFE332}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25-4F75-B865-943B350787D5}"/>
                </c:ext>
                <c:ext xmlns:c15="http://schemas.microsoft.com/office/drawing/2012/chart" uri="{CE6537A1-D6FC-4f65-9D91-7224C49458BB}">
                  <c15:dlblFieldTable>
                    <c15:dlblFTEntry>
                      <c15:txfldGUID>{0F511A39-B155-4D74-BA10-67B41E2EDB10}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25-4F75-B865-943B350787D5}"/>
                </c:ext>
                <c:ext xmlns:c15="http://schemas.microsoft.com/office/drawing/2012/chart" uri="{CE6537A1-D6FC-4f65-9D91-7224C49458BB}">
                  <c15:dlblFieldTable>
                    <c15:dlblFTEntry>
                      <c15:txfldGUID>{2D71AACE-ACBC-479F-91F2-50944ED05A0E}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25-4F75-B865-943B350787D5}"/>
                </c:ext>
                <c:ext xmlns:c15="http://schemas.microsoft.com/office/drawing/2012/chart" uri="{CE6537A1-D6FC-4f65-9D91-7224C49458BB}">
                  <c15:dlblFieldTable>
                    <c15:dlblFTEntry>
                      <c15:txfldGUID>{F517E097-BEF0-4DFB-A1EB-D21578EA1D99}</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25-4F75-B865-943B350787D5}"/>
                </c:ext>
                <c:ext xmlns:c15="http://schemas.microsoft.com/office/drawing/2012/chart" uri="{CE6537A1-D6FC-4f65-9D91-7224C49458BB}">
                  <c15:layout/>
                  <c15:dlblFieldTable>
                    <c15:dlblFTEntry>
                      <c15:txfldGUID>{C4669FFA-A670-40D7-AF6C-551024782795}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25-4F75-B865-943B350787D5}"/>
                </c:ext>
                <c:ext xmlns:c15="http://schemas.microsoft.com/office/drawing/2012/chart" uri="{CE6537A1-D6FC-4f65-9D91-7224C49458BB}">
                  <c15:layout/>
                  <c15:dlblFieldTable>
                    <c15:dlblFTEntry>
                      <c15:txfldGUID>{D4D94636-81D3-4E35-9BCE-3F55D7088B6D}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25-4F75-B865-943B350787D5}"/>
                </c:ext>
                <c:ext xmlns:c15="http://schemas.microsoft.com/office/drawing/2012/chart" uri="{CE6537A1-D6FC-4f65-9D91-7224C49458BB}">
                  <c15:layout/>
                  <c15:dlblFieldTable>
                    <c15:dlblFTEntry>
                      <c15:txfldGUID>{63C98DC1-9D11-4F39-A5E5-A32C8C90E681}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EB25-4F75-B865-943B350787D5}"/>
            </c:ext>
          </c:extLst>
        </c:ser>
        <c:dLbls>
          <c:showLegendKey val="0"/>
          <c:showVal val="1"/>
          <c:showCatName val="0"/>
          <c:showSerName val="0"/>
          <c:showPercent val="0"/>
          <c:showBubbleSize val="0"/>
        </c:dLbls>
        <c:axId val="390288856"/>
        <c:axId val="390288072"/>
      </c:scatterChart>
      <c:valAx>
        <c:axId val="390288856"/>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288072"/>
        <c:crosses val="autoZero"/>
        <c:crossBetween val="midCat"/>
      </c:valAx>
      <c:valAx>
        <c:axId val="390288072"/>
        <c:scaling>
          <c:orientation val="minMax"/>
          <c:max val="1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0288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7A-4B23-B144-478DFE91D87C}"/>
                </c:ext>
                <c:ext xmlns:c15="http://schemas.microsoft.com/office/drawing/2012/chart" uri="{CE6537A1-D6FC-4f65-9D91-7224C49458BB}">
                  <c15:layout/>
                  <c15:dlblFieldTable>
                    <c15:dlblFTEntry>
                      <c15:txfldGUID>{48040D56-3413-4070-B605-3345D27A5EA1}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7A-4B23-B144-478DFE91D87C}"/>
                </c:ext>
                <c:ext xmlns:c15="http://schemas.microsoft.com/office/drawing/2012/chart" uri="{CE6537A1-D6FC-4f65-9D91-7224C49458BB}">
                  <c15:dlblFieldTable>
                    <c15:dlblFTEntry>
                      <c15:txfldGUID>{7F768BDB-026C-4F4F-98FD-D0F07513BCDE}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7A-4B23-B144-478DFE91D87C}"/>
                </c:ext>
                <c:ext xmlns:c15="http://schemas.microsoft.com/office/drawing/2012/chart" uri="{CE6537A1-D6FC-4f65-9D91-7224C49458BB}">
                  <c15:dlblFieldTable>
                    <c15:dlblFTEntry>
                      <c15:txfldGUID>{F8A6A4D4-2BB4-4423-A646-50EEF4198597}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7A-4B23-B144-478DFE91D87C}"/>
                </c:ext>
                <c:ext xmlns:c15="http://schemas.microsoft.com/office/drawing/2012/chart" uri="{CE6537A1-D6FC-4f65-9D91-7224C49458BB}">
                  <c15:dlblFieldTable>
                    <c15:dlblFTEntry>
                      <c15:txfldGUID>{214D65B4-1A16-4485-9628-A1F05FCA5DEB}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7A-4B23-B144-478DFE91D87C}"/>
                </c:ext>
                <c:ext xmlns:c15="http://schemas.microsoft.com/office/drawing/2012/chart" uri="{CE6537A1-D6FC-4f65-9D91-7224C49458BB}">
                  <c15:dlblFieldTable>
                    <c15:dlblFTEntry>
                      <c15:txfldGUID>{4EEEA8DD-01ED-4A87-BFDE-332E61590FE4}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7A-4B23-B144-478DFE91D87C}"/>
                </c:ext>
                <c:ext xmlns:c15="http://schemas.microsoft.com/office/drawing/2012/chart" uri="{CE6537A1-D6FC-4f65-9D91-7224C49458BB}">
                  <c15:layout/>
                  <c15:dlblFieldTable>
                    <c15:dlblFTEntry>
                      <c15:txfldGUID>{8231E402-E6DC-4E9D-A955-55B04BBA04B4}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7A-4B23-B144-478DFE91D87C}"/>
                </c:ext>
                <c:ext xmlns:c15="http://schemas.microsoft.com/office/drawing/2012/chart" uri="{CE6537A1-D6FC-4f65-9D91-7224C49458BB}">
                  <c15:dlblFieldTable>
                    <c15:dlblFTEntry>
                      <c15:txfldGUID>{22BDE79E-4D1B-41CF-9942-546AE824FB3A}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7A-4B23-B144-478DFE91D87C}"/>
                </c:ext>
                <c:ext xmlns:c15="http://schemas.microsoft.com/office/drawing/2012/chart" uri="{CE6537A1-D6FC-4f65-9D91-7224C49458BB}">
                  <c15:dlblFieldTable>
                    <c15:dlblFTEntry>
                      <c15:txfldGUID>{800EDD31-CDE8-40A8-BAD2-9435A9D8D206}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7A-4B23-B144-478DFE91D87C}"/>
                </c:ext>
                <c:ext xmlns:c15="http://schemas.microsoft.com/office/drawing/2012/chart" uri="{CE6537A1-D6FC-4f65-9D91-7224C49458BB}">
                  <c15:dlblFieldTable>
                    <c15:dlblFTEntry>
                      <c15:txfldGUID>{FB7F277E-6535-4C3B-91E2-7E205A13CAEF}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6.9</c:v>
                </c:pt>
                <c:pt idx="16">
                  <c:v>6.4</c:v>
                </c:pt>
                <c:pt idx="24">
                  <c:v>6.2</c:v>
                </c:pt>
                <c:pt idx="32">
                  <c:v>6</c:v>
                </c:pt>
              </c:numCache>
            </c:numRef>
          </c:xVal>
          <c:yVal>
            <c:numRef>
              <c:f>公会計指標分析・財政指標組合せ分析表!$BP$73:$DC$73</c:f>
              <c:numCache>
                <c:formatCode>#,##0.0;"▲ "#,##0.0</c:formatCode>
                <c:ptCount val="40"/>
                <c:pt idx="0">
                  <c:v>14.7</c:v>
                </c:pt>
                <c:pt idx="8">
                  <c:v>9.1999999999999993</c:v>
                </c:pt>
              </c:numCache>
            </c:numRef>
          </c:yVal>
          <c:smooth val="0"/>
          <c:extLst xmlns:c16r2="http://schemas.microsoft.com/office/drawing/2015/06/chart">
            <c:ext xmlns:c16="http://schemas.microsoft.com/office/drawing/2014/chart" uri="{C3380CC4-5D6E-409C-BE32-E72D297353CC}">
              <c16:uniqueId val="{00000009-FE7A-4B23-B144-478DFE91D8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7A-4B23-B144-478DFE91D87C}"/>
                </c:ext>
                <c:ext xmlns:c15="http://schemas.microsoft.com/office/drawing/2012/chart" uri="{CE6537A1-D6FC-4f65-9D91-7224C49458BB}">
                  <c15:layout/>
                  <c15:dlblFieldTable>
                    <c15:dlblFTEntry>
                      <c15:txfldGUID>{A1A55B24-E54E-483B-A211-FB7CE99B0142}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7A-4B23-B144-478DFE91D87C}"/>
                </c:ext>
                <c:ext xmlns:c15="http://schemas.microsoft.com/office/drawing/2012/chart" uri="{CE6537A1-D6FC-4f65-9D91-7224C49458BB}">
                  <c15:dlblFieldTable>
                    <c15:dlblFTEntry>
                      <c15:txfldGUID>{0F2CF988-3324-4389-A986-5FE082D1E1C4}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7A-4B23-B144-478DFE91D87C}"/>
                </c:ext>
                <c:ext xmlns:c15="http://schemas.microsoft.com/office/drawing/2012/chart" uri="{CE6537A1-D6FC-4f65-9D91-7224C49458BB}">
                  <c15:dlblFieldTable>
                    <c15:dlblFTEntry>
                      <c15:txfldGUID>{0586E4D9-0AEE-4477-B136-B964B71F56E1}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7A-4B23-B144-478DFE91D87C}"/>
                </c:ext>
                <c:ext xmlns:c15="http://schemas.microsoft.com/office/drawing/2012/chart" uri="{CE6537A1-D6FC-4f65-9D91-7224C49458BB}">
                  <c15:dlblFieldTable>
                    <c15:dlblFTEntry>
                      <c15:txfldGUID>{08B18014-DB3E-4386-9D5F-3C2800261C40}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7A-4B23-B144-478DFE91D87C}"/>
                </c:ext>
                <c:ext xmlns:c15="http://schemas.microsoft.com/office/drawing/2012/chart" uri="{CE6537A1-D6FC-4f65-9D91-7224C49458BB}">
                  <c15:dlblFieldTable>
                    <c15:dlblFTEntry>
                      <c15:txfldGUID>{7C5429FC-8A18-41B7-A79E-F9B70A4774C4}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7A-4B23-B144-478DFE91D87C}"/>
                </c:ext>
                <c:ext xmlns:c15="http://schemas.microsoft.com/office/drawing/2012/chart" uri="{CE6537A1-D6FC-4f65-9D91-7224C49458BB}">
                  <c15:layout/>
                  <c15:dlblFieldTable>
                    <c15:dlblFTEntry>
                      <c15:txfldGUID>{2C00380A-5411-4D0A-A19E-2C8ECA4BF2AC}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7A-4B23-B144-478DFE91D87C}"/>
                </c:ext>
                <c:ext xmlns:c15="http://schemas.microsoft.com/office/drawing/2012/chart" uri="{CE6537A1-D6FC-4f65-9D91-7224C49458BB}">
                  <c15:layout/>
                  <c15:dlblFieldTable>
                    <c15:dlblFTEntry>
                      <c15:txfldGUID>{12C1412F-E6FD-403B-90BF-A5B24512765C}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7A-4B23-B144-478DFE91D87C}"/>
                </c:ext>
                <c:ext xmlns:c15="http://schemas.microsoft.com/office/drawing/2012/chart" uri="{CE6537A1-D6FC-4f65-9D91-7224C49458BB}">
                  <c15:layout/>
                  <c15:dlblFieldTable>
                    <c15:dlblFTEntry>
                      <c15:txfldGUID>{AD8F1C55-2E9F-42D5-84E6-BF32B21DE37D}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7A-4B23-B144-478DFE91D87C}"/>
                </c:ext>
                <c:ext xmlns:c15="http://schemas.microsoft.com/office/drawing/2012/chart" uri="{CE6537A1-D6FC-4f65-9D91-7224C49458BB}">
                  <c15:layout/>
                  <c15:dlblFieldTable>
                    <c15:dlblFTEntry>
                      <c15:txfldGUID>{963AB504-B796-4694-AB87-C56AAB415681}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FE7A-4B23-B144-478DFE91D87C}"/>
            </c:ext>
          </c:extLst>
        </c:ser>
        <c:dLbls>
          <c:showLegendKey val="0"/>
          <c:showVal val="1"/>
          <c:showCatName val="0"/>
          <c:showSerName val="0"/>
          <c:showPercent val="0"/>
          <c:showBubbleSize val="0"/>
        </c:dLbls>
        <c:axId val="390286504"/>
        <c:axId val="394923992"/>
      </c:scatterChart>
      <c:valAx>
        <c:axId val="390286504"/>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923992"/>
        <c:crosses val="autoZero"/>
        <c:crossBetween val="midCat"/>
      </c:valAx>
      <c:valAx>
        <c:axId val="394923992"/>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0286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最も大きな割合を占める元利償還金は、平成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年度の元金償還開始額の増額に比べ、平成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年度の償還終了による減額が上回ったため、</a:t>
          </a:r>
          <a:r>
            <a:rPr lang="en-US" altLang="ja-JP" sz="1100" b="0" i="0" baseline="0">
              <a:solidFill>
                <a:schemeClr val="dk1"/>
              </a:solidFill>
              <a:effectLst/>
              <a:latin typeface="+mn-lt"/>
              <a:ea typeface="+mn-ea"/>
              <a:cs typeface="+mn-cs"/>
            </a:rPr>
            <a:t>112</a:t>
          </a:r>
          <a:r>
            <a:rPr lang="ja-JP" altLang="ja-JP" sz="1100" b="0" i="0" baseline="0">
              <a:solidFill>
                <a:schemeClr val="dk1"/>
              </a:solidFill>
              <a:effectLst/>
              <a:latin typeface="+mn-lt"/>
              <a:ea typeface="+mn-ea"/>
              <a:cs typeface="+mn-cs"/>
            </a:rPr>
            <a:t>百万円減となった。</a:t>
          </a:r>
          <a:endParaRPr lang="ja-JP" altLang="ja-JP" sz="1400">
            <a:effectLst/>
          </a:endParaRPr>
        </a:p>
        <a:p>
          <a:pPr rtl="0" fontAlgn="base"/>
          <a:r>
            <a:rPr lang="ja-JP" altLang="ja-JP" sz="1100" b="0" i="0" baseline="0">
              <a:solidFill>
                <a:schemeClr val="dk1"/>
              </a:solidFill>
              <a:effectLst/>
              <a:latin typeface="+mn-lt"/>
              <a:ea typeface="+mn-ea"/>
              <a:cs typeface="+mn-cs"/>
            </a:rPr>
            <a:t>　交付税に算入（措置）された公債費の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などにより、算入公債費等は</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fontAlgn="base"/>
          <a:r>
            <a:rPr lang="ja-JP" altLang="ja-JP" sz="1100" b="0" i="0" baseline="0">
              <a:solidFill>
                <a:schemeClr val="dk1"/>
              </a:solidFill>
              <a:effectLst/>
              <a:latin typeface="+mn-lt"/>
              <a:ea typeface="+mn-ea"/>
              <a:cs typeface="+mn-cs"/>
            </a:rPr>
            <a:t>　今後も引き続き、高金利の市債を繰上返済するなどの公債費負担軽減策を実施していく。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一般会計等に係る地方債の現在高は、元金償還額が新規発行額を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回ったため、</a:t>
          </a:r>
          <a:r>
            <a:rPr kumimoji="1" lang="en-US" altLang="ja-JP" sz="1100">
              <a:solidFill>
                <a:schemeClr val="dk1"/>
              </a:solidFill>
              <a:effectLst/>
              <a:latin typeface="+mn-lt"/>
              <a:ea typeface="+mn-ea"/>
              <a:cs typeface="+mn-cs"/>
            </a:rPr>
            <a:t>845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充当可能基金は、医療体制確保基金の増などがあったが、</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基金や公共施設等再整備基金の減により</a:t>
          </a:r>
          <a:r>
            <a:rPr kumimoji="1" lang="en-US" altLang="ja-JP" sz="1100">
              <a:solidFill>
                <a:schemeClr val="dk1"/>
              </a:solidFill>
              <a:effectLst/>
              <a:latin typeface="+mn-lt"/>
              <a:ea typeface="+mn-ea"/>
              <a:cs typeface="+mn-cs"/>
            </a:rPr>
            <a:t>525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10,642</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充当可能特定歳入は、都市計画税収の充当見込額の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今後も普通建設事業の適切な取捨選択により事業費を抑制し、その財源となる市債の新規借入を圧縮し、引き続き将来負担の軽減を目指す。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埼玉県加須市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ysClr val="windowText" lastClr="000000"/>
              </a:solidFill>
              <a:effectLst/>
              <a:latin typeface="+mn-lt"/>
              <a:ea typeface="+mn-ea"/>
              <a:cs typeface="+mn-cs"/>
            </a:rPr>
            <a:t>医療体制確保基金において、</a:t>
          </a:r>
          <a:r>
            <a:rPr kumimoji="1" lang="en-US" altLang="ja-JP" sz="1300" b="0">
              <a:solidFill>
                <a:sysClr val="windowText" lastClr="000000"/>
              </a:solidFill>
              <a:effectLst/>
              <a:latin typeface="+mn-lt"/>
              <a:ea typeface="+mn-ea"/>
              <a:cs typeface="+mn-cs"/>
            </a:rPr>
            <a:t>(</a:t>
          </a:r>
          <a:r>
            <a:rPr kumimoji="1" lang="ja-JP" altLang="ja-JP" sz="1300" b="0">
              <a:solidFill>
                <a:sysClr val="windowText" lastClr="000000"/>
              </a:solidFill>
              <a:effectLst/>
              <a:latin typeface="+mn-lt"/>
              <a:ea typeface="+mn-ea"/>
              <a:cs typeface="+mn-cs"/>
            </a:rPr>
            <a:t>仮称</a:t>
          </a:r>
          <a:r>
            <a:rPr kumimoji="1" lang="en-US" altLang="ja-JP" sz="1300" b="0">
              <a:solidFill>
                <a:sysClr val="windowText" lastClr="000000"/>
              </a:solidFill>
              <a:effectLst/>
              <a:latin typeface="+mn-lt"/>
              <a:ea typeface="+mn-ea"/>
              <a:cs typeface="+mn-cs"/>
            </a:rPr>
            <a:t>)</a:t>
          </a:r>
          <a:r>
            <a:rPr kumimoji="1" lang="ja-JP" altLang="ja-JP" sz="1300" b="0">
              <a:solidFill>
                <a:sysClr val="windowText" lastClr="000000"/>
              </a:solidFill>
              <a:effectLst/>
              <a:latin typeface="+mn-lt"/>
              <a:ea typeface="+mn-ea"/>
              <a:cs typeface="+mn-cs"/>
            </a:rPr>
            <a:t>埼玉県済生会加須病院開設（</a:t>
          </a:r>
          <a:r>
            <a:rPr kumimoji="1" lang="en-US" altLang="ja-JP" sz="1300" b="0">
              <a:solidFill>
                <a:sysClr val="windowText" lastClr="000000"/>
              </a:solidFill>
              <a:effectLst/>
              <a:latin typeface="+mn-lt"/>
              <a:ea typeface="+mn-ea"/>
              <a:cs typeface="+mn-cs"/>
            </a:rPr>
            <a:t>2021</a:t>
          </a:r>
          <a:r>
            <a:rPr kumimoji="1" lang="ja-JP" altLang="ja-JP" sz="1300" b="0">
              <a:solidFill>
                <a:sysClr val="windowText" lastClr="000000"/>
              </a:solidFill>
              <a:effectLst/>
              <a:latin typeface="+mn-lt"/>
              <a:ea typeface="+mn-ea"/>
              <a:cs typeface="+mn-cs"/>
            </a:rPr>
            <a:t>年</a:t>
          </a:r>
          <a:r>
            <a:rPr kumimoji="1" lang="en-US" altLang="ja-JP" sz="1300" b="0">
              <a:solidFill>
                <a:sysClr val="windowText" lastClr="000000"/>
              </a:solidFill>
              <a:effectLst/>
              <a:latin typeface="+mn-lt"/>
              <a:ea typeface="+mn-ea"/>
              <a:cs typeface="+mn-cs"/>
            </a:rPr>
            <a:t>10</a:t>
          </a:r>
          <a:r>
            <a:rPr kumimoji="1" lang="ja-JP" altLang="ja-JP" sz="1300" b="0">
              <a:solidFill>
                <a:sysClr val="windowText" lastClr="000000"/>
              </a:solidFill>
              <a:effectLst/>
              <a:latin typeface="+mn-lt"/>
              <a:ea typeface="+mn-ea"/>
              <a:cs typeface="+mn-cs"/>
            </a:rPr>
            <a:t>月予定）への財政支援として、</a:t>
          </a:r>
          <a:r>
            <a:rPr kumimoji="1" lang="en-US" altLang="ja-JP" sz="1300" b="0">
              <a:solidFill>
                <a:sysClr val="windowText" lastClr="000000"/>
              </a:solidFill>
              <a:effectLst/>
              <a:latin typeface="+mn-lt"/>
              <a:ea typeface="+mn-ea"/>
              <a:cs typeface="+mn-cs"/>
            </a:rPr>
            <a:t>516</a:t>
          </a:r>
          <a:r>
            <a:rPr kumimoji="1" lang="ja-JP" altLang="ja-JP" sz="1300" b="0">
              <a:solidFill>
                <a:sysClr val="windowText" lastClr="000000"/>
              </a:solidFill>
              <a:effectLst/>
              <a:latin typeface="+mn-lt"/>
              <a:ea typeface="+mn-ea"/>
              <a:cs typeface="+mn-cs"/>
            </a:rPr>
            <a:t>百万円を積み立て、公共施設等再整備基金において、公共施設等の再整備に要する経費の財源として</a:t>
          </a:r>
          <a:r>
            <a:rPr kumimoji="1" lang="en-US" altLang="ja-JP" sz="1300" b="0">
              <a:solidFill>
                <a:sysClr val="windowText" lastClr="000000"/>
              </a:solidFill>
              <a:effectLst/>
              <a:latin typeface="+mn-lt"/>
              <a:ea typeface="+mn-ea"/>
              <a:cs typeface="+mn-cs"/>
            </a:rPr>
            <a:t>604</a:t>
          </a:r>
          <a:r>
            <a:rPr kumimoji="1" lang="ja-JP" altLang="ja-JP" sz="1300" b="0">
              <a:solidFill>
                <a:sysClr val="windowText" lastClr="000000"/>
              </a:solidFill>
              <a:effectLst/>
              <a:latin typeface="+mn-lt"/>
              <a:ea typeface="+mn-ea"/>
              <a:cs typeface="+mn-cs"/>
            </a:rPr>
            <a:t>百円を積み立てた一方で、財政調整基金において、国民健康保険事業特別会計の財源不足の補てんへ対応するため</a:t>
          </a:r>
          <a:r>
            <a:rPr kumimoji="1" lang="en-US" altLang="ja-JP" sz="1300" b="0">
              <a:solidFill>
                <a:sysClr val="windowText" lastClr="000000"/>
              </a:solidFill>
              <a:effectLst/>
              <a:latin typeface="+mn-lt"/>
              <a:ea typeface="+mn-ea"/>
              <a:cs typeface="+mn-cs"/>
            </a:rPr>
            <a:t>627</a:t>
          </a:r>
          <a:r>
            <a:rPr kumimoji="1" lang="ja-JP" altLang="ja-JP" sz="1300" b="0">
              <a:solidFill>
                <a:sysClr val="windowText" lastClr="000000"/>
              </a:solidFill>
              <a:effectLst/>
              <a:latin typeface="+mn-lt"/>
              <a:ea typeface="+mn-ea"/>
              <a:cs typeface="+mn-cs"/>
            </a:rPr>
            <a:t>百万円取り崩したこと、公共施設等再整備基金において、建物等大規模改修工事や修繕などの公共施設等の再整備に要する経費の財源として、</a:t>
          </a:r>
          <a:r>
            <a:rPr kumimoji="1" lang="en-US" altLang="ja-JP" sz="1300" b="0">
              <a:solidFill>
                <a:sysClr val="windowText" lastClr="000000"/>
              </a:solidFill>
              <a:effectLst/>
              <a:latin typeface="+mn-lt"/>
              <a:ea typeface="+mn-ea"/>
              <a:cs typeface="+mn-cs"/>
            </a:rPr>
            <a:t>1,026</a:t>
          </a:r>
          <a:r>
            <a:rPr kumimoji="1" lang="ja-JP" altLang="ja-JP" sz="1300" b="0">
              <a:solidFill>
                <a:sysClr val="windowText" lastClr="000000"/>
              </a:solidFill>
              <a:effectLst/>
              <a:latin typeface="+mn-lt"/>
              <a:ea typeface="+mn-ea"/>
              <a:cs typeface="+mn-cs"/>
            </a:rPr>
            <a:t>百万円取り崩したこと等により、</a:t>
          </a:r>
          <a:r>
            <a:rPr kumimoji="1" lang="en-US" altLang="ja-JP" sz="1300" b="0">
              <a:solidFill>
                <a:sysClr val="windowText" lastClr="000000"/>
              </a:solidFill>
              <a:effectLst/>
              <a:latin typeface="+mn-lt"/>
              <a:ea typeface="+mn-ea"/>
              <a:cs typeface="+mn-cs"/>
            </a:rPr>
            <a:t>556</a:t>
          </a:r>
          <a:r>
            <a:rPr kumimoji="1" lang="ja-JP" altLang="ja-JP" sz="1300" b="0">
              <a:solidFill>
                <a:sysClr val="windowText" lastClr="000000"/>
              </a:solidFill>
              <a:effectLst/>
              <a:latin typeface="+mn-lt"/>
              <a:ea typeface="+mn-ea"/>
              <a:cs typeface="+mn-cs"/>
            </a:rPr>
            <a:t>百万円の減となった。</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引き続き、各基金の使途を明確化し、適切に積み立てや取り崩しを行い管理をする。</a:t>
          </a:r>
          <a:endParaRPr lang="ja-JP" altLang="ja-JP" sz="1300">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医療体制確保基金：医療体制の確保に要する経費の財源に充てるため。</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公共施設等再整備基金：公共施設等の再整備に要する経費に充てるため。</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地域福祉基金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在宅福祉の推進等、地域における保健福祉活動の振興を図るため</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水と緑と文化のまちづくり基金：寄付者の加須市に対する思いが具現されるための事業に要する経費の財源に充てるため。</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河野博士育英基金：</a:t>
          </a:r>
          <a:r>
            <a:rPr lang="ja-JP" altLang="en-US" sz="1300">
              <a:effectLst/>
            </a:rPr>
            <a:t>河野博士育英事業に要する経費の財源に充てるため。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医療体制確保基金：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仮称</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埼玉県済生会加須病院開設（</a:t>
          </a:r>
          <a:r>
            <a:rPr kumimoji="1" lang="en-US" altLang="ja-JP" sz="1300">
              <a:solidFill>
                <a:schemeClr val="dk1"/>
              </a:solidFill>
              <a:effectLst/>
              <a:latin typeface="+mn-lt"/>
              <a:ea typeface="+mn-ea"/>
              <a:cs typeface="+mn-cs"/>
            </a:rPr>
            <a:t>2021</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月予定）への財政支援として</a:t>
          </a:r>
          <a:r>
            <a:rPr kumimoji="1" lang="en-US" altLang="ja-JP" sz="1300">
              <a:solidFill>
                <a:schemeClr val="dk1"/>
              </a:solidFill>
              <a:effectLst/>
              <a:latin typeface="+mn-lt"/>
              <a:ea typeface="+mn-ea"/>
              <a:cs typeface="+mn-cs"/>
            </a:rPr>
            <a:t>516</a:t>
          </a:r>
          <a:r>
            <a:rPr kumimoji="1" lang="ja-JP" altLang="ja-JP" sz="1300">
              <a:solidFill>
                <a:schemeClr val="dk1"/>
              </a:solidFill>
              <a:effectLst/>
              <a:latin typeface="+mn-lt"/>
              <a:ea typeface="+mn-ea"/>
              <a:cs typeface="+mn-cs"/>
            </a:rPr>
            <a:t>百万円を積み立てた。　</a:t>
          </a:r>
          <a:endParaRPr lang="ja-JP" altLang="ja-JP" sz="1300">
            <a:effectLst/>
          </a:endParaRPr>
        </a:p>
        <a:p>
          <a:r>
            <a:rPr kumimoji="1" lang="ja-JP" altLang="ja-JP" sz="1300">
              <a:solidFill>
                <a:schemeClr val="dk1"/>
              </a:solidFill>
              <a:effectLst/>
              <a:latin typeface="+mn-lt"/>
              <a:ea typeface="+mn-ea"/>
              <a:cs typeface="+mn-cs"/>
            </a:rPr>
            <a:t>　公共施設等再整備基金：建物等大規模改修工事や修繕等の公共施設等の再整備に要する経費の財源として、</a:t>
          </a:r>
          <a:r>
            <a:rPr kumimoji="1" lang="en-US" altLang="ja-JP" sz="1300">
              <a:solidFill>
                <a:schemeClr val="dk1"/>
              </a:solidFill>
              <a:effectLst/>
              <a:latin typeface="+mn-lt"/>
              <a:ea typeface="+mn-ea"/>
              <a:cs typeface="+mn-cs"/>
            </a:rPr>
            <a:t>1,026</a:t>
          </a:r>
          <a:r>
            <a:rPr kumimoji="1" lang="ja-JP" altLang="ja-JP" sz="1300">
              <a:solidFill>
                <a:schemeClr val="dk1"/>
              </a:solidFill>
              <a:effectLst/>
              <a:latin typeface="+mn-lt"/>
              <a:ea typeface="+mn-ea"/>
              <a:cs typeface="+mn-cs"/>
            </a:rPr>
            <a:t>百万円取り崩した。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水と緑と文化のまちづくり基金：寄附金として</a:t>
          </a:r>
          <a:r>
            <a:rPr kumimoji="1" lang="en-US" altLang="ja-JP" sz="1300">
              <a:solidFill>
                <a:schemeClr val="dk1"/>
              </a:solidFill>
              <a:effectLst/>
              <a:latin typeface="+mn-lt"/>
              <a:ea typeface="+mn-ea"/>
              <a:cs typeface="+mn-cs"/>
            </a:rPr>
            <a:t>3百万円を積み立てた一方で、子どもたち等の交通安全に活用するため1百万円を取り崩した。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医療体制確保基金：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仮称</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埼玉県済生会加須病院開設</a:t>
          </a:r>
          <a:r>
            <a:rPr kumimoji="1" lang="en-US" altLang="ja-JP" sz="1300">
              <a:solidFill>
                <a:schemeClr val="dk1"/>
              </a:solidFill>
              <a:effectLst/>
              <a:latin typeface="+mn-lt"/>
              <a:ea typeface="+mn-ea"/>
              <a:cs typeface="+mn-cs"/>
            </a:rPr>
            <a:t>(2021</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月予定</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への財政支援とするため、今後減少予定。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国民健康保険事業特別会計の財源不足の補てんへ対応するため、</a:t>
          </a:r>
          <a:r>
            <a:rPr kumimoji="1" lang="en-US" altLang="ja-JP" sz="1300">
              <a:solidFill>
                <a:schemeClr val="dk1"/>
              </a:solidFill>
              <a:effectLst/>
              <a:latin typeface="+mn-lt"/>
              <a:ea typeface="+mn-ea"/>
              <a:cs typeface="+mn-cs"/>
            </a:rPr>
            <a:t>627</a:t>
          </a:r>
          <a:r>
            <a:rPr kumimoji="1" lang="ja-JP" altLang="ja-JP" sz="1300">
              <a:solidFill>
                <a:schemeClr val="dk1"/>
              </a:solidFill>
              <a:effectLst/>
              <a:latin typeface="+mn-lt"/>
              <a:ea typeface="+mn-ea"/>
              <a:cs typeface="+mn-cs"/>
            </a:rPr>
            <a:t>百万円取り崩したことによる減小。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財政調整基金の残高の最低水準として、標準財政規模の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％以上とする。</a:t>
          </a:r>
          <a:endParaRPr lang="ja-JP" altLang="ja-JP" sz="1300">
            <a:effectLst/>
          </a:endParaRPr>
        </a:p>
        <a:p>
          <a:r>
            <a:rPr kumimoji="1" lang="ja-JP" altLang="ja-JP" sz="1300">
              <a:solidFill>
                <a:schemeClr val="dk1"/>
              </a:solidFill>
              <a:effectLst/>
              <a:latin typeface="+mn-lt"/>
              <a:ea typeface="+mn-ea"/>
              <a:cs typeface="+mn-cs"/>
            </a:rPr>
            <a:t>　望ましい水準として、最低水準＋過去</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年間の単年度取崩額の合計額とする。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銀行等引受債を繰上償還をするために</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年度まで銀行等引受債の繰上償還のため、減少予定。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113,754
111,934
133.30
42,760,661
38,842,525
3,607,034
24,342,013
32,836,192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本市では、平成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年度に策定した公共施設等総合管理計画において、公共施設等の延べ床面積を</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％削減するという目安を定め、老朽化した施設の統廃合を進めることとしている。</a:t>
          </a:r>
          <a:endParaRPr lang="ja-JP" altLang="ja-JP">
            <a:effectLst/>
            <a:latin typeface="+mn-ea"/>
            <a:ea typeface="+mn-ea"/>
          </a:endParaRPr>
        </a:p>
        <a:p>
          <a:r>
            <a:rPr kumimoji="1" lang="en-US"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有形固定資産減価償却率は類似団体とほぼ同水準である。公共施設等総合管理計画に基づき、今後、老朽化対策に取り組んでいく。</a:t>
          </a:r>
          <a:endParaRPr lang="ja-JP" altLang="ja-JP">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8" name="直線コネクタ 67"/>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9"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0" name="直線コネクタ 69"/>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1"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2" name="直線コネクタ 71"/>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3"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4" name="フローチャート: 判断 73"/>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5" name="フローチャート: 判断 74"/>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6" name="フローチャート: 判断 75"/>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98679</xdr:rowOff>
    </xdr:from>
    <xdr:to>
      <xdr:col>23</xdr:col>
      <xdr:colOff>136525</xdr:colOff>
      <xdr:row>29</xdr:row>
      <xdr:rowOff>28829</xdr:rowOff>
    </xdr:to>
    <xdr:sp macro="" textlink="">
      <xdr:nvSpPr>
        <xdr:cNvPr id="82" name="楕円 81"/>
        <xdr:cNvSpPr/>
      </xdr:nvSpPr>
      <xdr:spPr>
        <a:xfrm>
          <a:off x="47117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121556</xdr:rowOff>
    </xdr:from>
    <xdr:ext cx="405111" cy="259045"/>
    <xdr:sp macro="" textlink="">
      <xdr:nvSpPr>
        <xdr:cNvPr id="83" name="有形固定資産減価償却率該当値テキスト"/>
        <xdr:cNvSpPr txBox="1"/>
      </xdr:nvSpPr>
      <xdr:spPr>
        <a:xfrm>
          <a:off x="4813300" y="5522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154813</xdr:rowOff>
    </xdr:from>
    <xdr:to>
      <xdr:col>19</xdr:col>
      <xdr:colOff>187325</xdr:colOff>
      <xdr:row>29</xdr:row>
      <xdr:rowOff>84963</xdr:rowOff>
    </xdr:to>
    <xdr:sp macro="" textlink="">
      <xdr:nvSpPr>
        <xdr:cNvPr id="84" name="楕円 83"/>
        <xdr:cNvSpPr/>
      </xdr:nvSpPr>
      <xdr:spPr>
        <a:xfrm>
          <a:off x="4000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149479</xdr:rowOff>
    </xdr:from>
    <xdr:to>
      <xdr:col>23</xdr:col>
      <xdr:colOff>85725</xdr:colOff>
      <xdr:row>29</xdr:row>
      <xdr:rowOff>34163</xdr:rowOff>
    </xdr:to>
    <xdr:cxnSp macro="">
      <xdr:nvCxnSpPr>
        <xdr:cNvPr id="85" name="直線コネクタ 84"/>
        <xdr:cNvCxnSpPr/>
      </xdr:nvCxnSpPr>
      <xdr:spPr>
        <a:xfrm flipV="1">
          <a:off x="4051300" y="572160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26543</xdr:rowOff>
    </xdr:from>
    <xdr:to>
      <xdr:col>15</xdr:col>
      <xdr:colOff>187325</xdr:colOff>
      <xdr:row>29</xdr:row>
      <xdr:rowOff>128143</xdr:rowOff>
    </xdr:to>
    <xdr:sp macro="" textlink="">
      <xdr:nvSpPr>
        <xdr:cNvPr id="86" name="楕円 85"/>
        <xdr:cNvSpPr/>
      </xdr:nvSpPr>
      <xdr:spPr>
        <a:xfrm>
          <a:off x="3238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34163</xdr:rowOff>
    </xdr:from>
    <xdr:to>
      <xdr:col>19</xdr:col>
      <xdr:colOff>136525</xdr:colOff>
      <xdr:row>29</xdr:row>
      <xdr:rowOff>77343</xdr:rowOff>
    </xdr:to>
    <xdr:cxnSp macro="">
      <xdr:nvCxnSpPr>
        <xdr:cNvPr id="87" name="直線コネクタ 86"/>
        <xdr:cNvCxnSpPr/>
      </xdr:nvCxnSpPr>
      <xdr:spPr>
        <a:xfrm flipV="1">
          <a:off x="3289300" y="577773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8"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9"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101490</xdr:rowOff>
    </xdr:from>
    <xdr:ext cx="405111" cy="259045"/>
    <xdr:sp macro="" textlink="">
      <xdr:nvSpPr>
        <xdr:cNvPr id="90" name="n_1mainValue有形固定資産減価償却率"/>
        <xdr:cNvSpPr txBox="1"/>
      </xdr:nvSpPr>
      <xdr:spPr>
        <a:xfrm>
          <a:off x="3836044" y="5502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144670</xdr:rowOff>
    </xdr:from>
    <xdr:ext cx="405111" cy="259045"/>
    <xdr:sp macro="" textlink="">
      <xdr:nvSpPr>
        <xdr:cNvPr id="91" name="n_2mainValue有形固定資産減価償却率"/>
        <xdr:cNvSpPr txBox="1"/>
      </xdr:nvSpPr>
      <xdr:spPr>
        <a:xfrm>
          <a:off x="3086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baseline="0">
              <a:effectLst/>
              <a:latin typeface="+mn-ea"/>
              <a:ea typeface="+mn-ea"/>
            </a:rPr>
            <a:t>　</a:t>
          </a:r>
          <a:r>
            <a:rPr lang="ja-JP" altLang="en-US">
              <a:effectLst/>
              <a:latin typeface="+mn-ea"/>
              <a:ea typeface="+mn-ea"/>
            </a:rPr>
            <a:t>債務償還可能年数は類似団体平均</a:t>
          </a:r>
          <a:r>
            <a:rPr kumimoji="1" lang="ja-JP" altLang="ja-JP" sz="1100">
              <a:solidFill>
                <a:schemeClr val="dk1"/>
              </a:solidFill>
              <a:effectLst/>
              <a:latin typeface="+mn-ea"/>
              <a:ea typeface="+mn-ea"/>
              <a:cs typeface="+mn-cs"/>
            </a:rPr>
            <a:t>とほぼ同水準である。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本市の財政運営の基本姿勢である「債務残高の圧縮」と「将来への備え」を遵守することにより、今後、債務償還可能年数が短くなっていくよう努めていく。</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20" name="直線コネクタ 119"/>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3"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4" name="直線コネクタ 123"/>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2" name="楕円 131"/>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133" name="債務償還可能年数該当値テキスト"/>
        <xdr:cNvSpPr txBox="1"/>
      </xdr:nvSpPr>
      <xdr:spPr>
        <a:xfrm>
          <a:off x="14846300" y="610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113,754
111,934
133.30
42,760,661
38,842,525
3,607,034
24,342,013
32,836,192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68" name="楕円 67"/>
        <xdr:cNvSpPr/>
      </xdr:nvSpPr>
      <xdr:spPr>
        <a:xfrm>
          <a:off x="4584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159275</xdr:rowOff>
    </xdr:from>
    <xdr:ext cx="405111" cy="259045"/>
    <xdr:sp macro="" textlink="">
      <xdr:nvSpPr>
        <xdr:cNvPr id="69" name="【道路】&#10;有形固定資産減価償却率該当値テキスト"/>
        <xdr:cNvSpPr txBox="1"/>
      </xdr:nvSpPr>
      <xdr:spPr>
        <a:xfrm>
          <a:off x="4673600"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xdr:rowOff>
    </xdr:from>
    <xdr:to>
      <xdr:col>20</xdr:col>
      <xdr:colOff>38100</xdr:colOff>
      <xdr:row>40</xdr:row>
      <xdr:rowOff>113284</xdr:rowOff>
    </xdr:to>
    <xdr:sp macro="" textlink="">
      <xdr:nvSpPr>
        <xdr:cNvPr id="70" name="楕円 69"/>
        <xdr:cNvSpPr/>
      </xdr:nvSpPr>
      <xdr:spPr>
        <a:xfrm>
          <a:off x="3746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60198</xdr:rowOff>
    </xdr:from>
    <xdr:to>
      <xdr:col>24</xdr:col>
      <xdr:colOff>63500</xdr:colOff>
      <xdr:row>40</xdr:row>
      <xdr:rowOff>62484</xdr:rowOff>
    </xdr:to>
    <xdr:cxnSp macro="">
      <xdr:nvCxnSpPr>
        <xdr:cNvPr id="71" name="直線コネクタ 70"/>
        <xdr:cNvCxnSpPr/>
      </xdr:nvCxnSpPr>
      <xdr:spPr>
        <a:xfrm flipV="1">
          <a:off x="3797300" y="67467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89408</xdr:rowOff>
    </xdr:from>
    <xdr:to>
      <xdr:col>15</xdr:col>
      <xdr:colOff>101600</xdr:colOff>
      <xdr:row>41</xdr:row>
      <xdr:rowOff>19558</xdr:rowOff>
    </xdr:to>
    <xdr:sp macro="" textlink="">
      <xdr:nvSpPr>
        <xdr:cNvPr id="72" name="楕円 71"/>
        <xdr:cNvSpPr/>
      </xdr:nvSpPr>
      <xdr:spPr>
        <a:xfrm>
          <a:off x="2857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62484</xdr:rowOff>
    </xdr:from>
    <xdr:to>
      <xdr:col>19</xdr:col>
      <xdr:colOff>177800</xdr:colOff>
      <xdr:row>40</xdr:row>
      <xdr:rowOff>140208</xdr:rowOff>
    </xdr:to>
    <xdr:cxnSp macro="">
      <xdr:nvCxnSpPr>
        <xdr:cNvPr id="73" name="直線コネクタ 72"/>
        <xdr:cNvCxnSpPr/>
      </xdr:nvCxnSpPr>
      <xdr:spPr>
        <a:xfrm flipV="1">
          <a:off x="2908300" y="6920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4"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5"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104411</xdr:rowOff>
    </xdr:from>
    <xdr:ext cx="405111" cy="259045"/>
    <xdr:sp macro="" textlink="">
      <xdr:nvSpPr>
        <xdr:cNvPr id="76" name="n_1mainValue【道路】&#10;有形固定資産減価償却率"/>
        <xdr:cNvSpPr txBox="1"/>
      </xdr:nvSpPr>
      <xdr:spPr>
        <a:xfrm>
          <a:off x="35820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10685</xdr:rowOff>
    </xdr:from>
    <xdr:ext cx="405111" cy="259045"/>
    <xdr:sp macro="" textlink="">
      <xdr:nvSpPr>
        <xdr:cNvPr id="77" name="n_2mainValue【道路】&#10;有形固定資産減価償却率"/>
        <xdr:cNvSpPr txBox="1"/>
      </xdr:nvSpPr>
      <xdr:spPr>
        <a:xfrm>
          <a:off x="2705744" y="704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6"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47269</xdr:rowOff>
    </xdr:from>
    <xdr:to>
      <xdr:col>55</xdr:col>
      <xdr:colOff>50800</xdr:colOff>
      <xdr:row>34</xdr:row>
      <xdr:rowOff>148869</xdr:rowOff>
    </xdr:to>
    <xdr:sp macro="" textlink="">
      <xdr:nvSpPr>
        <xdr:cNvPr id="115" name="楕円 114"/>
        <xdr:cNvSpPr/>
      </xdr:nvSpPr>
      <xdr:spPr>
        <a:xfrm>
          <a:off x="10426700" y="58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296</xdr:rowOff>
    </xdr:from>
    <xdr:ext cx="534377" cy="259045"/>
    <xdr:sp macro="" textlink="">
      <xdr:nvSpPr>
        <xdr:cNvPr id="116" name="【道路】&#10;一人当たり延長該当値テキスト"/>
        <xdr:cNvSpPr txBox="1"/>
      </xdr:nvSpPr>
      <xdr:spPr>
        <a:xfrm>
          <a:off x="10515600"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48717</xdr:rowOff>
    </xdr:from>
    <xdr:to>
      <xdr:col>50</xdr:col>
      <xdr:colOff>165100</xdr:colOff>
      <xdr:row>34</xdr:row>
      <xdr:rowOff>150317</xdr:rowOff>
    </xdr:to>
    <xdr:sp macro="" textlink="">
      <xdr:nvSpPr>
        <xdr:cNvPr id="117" name="楕円 116"/>
        <xdr:cNvSpPr/>
      </xdr:nvSpPr>
      <xdr:spPr>
        <a:xfrm>
          <a:off x="9588500" y="58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98069</xdr:rowOff>
    </xdr:from>
    <xdr:to>
      <xdr:col>55</xdr:col>
      <xdr:colOff>0</xdr:colOff>
      <xdr:row>34</xdr:row>
      <xdr:rowOff>99517</xdr:rowOff>
    </xdr:to>
    <xdr:cxnSp macro="">
      <xdr:nvCxnSpPr>
        <xdr:cNvPr id="118" name="直線コネクタ 117"/>
        <xdr:cNvCxnSpPr/>
      </xdr:nvCxnSpPr>
      <xdr:spPr>
        <a:xfrm flipV="1">
          <a:off x="9639300" y="592736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53442</xdr:rowOff>
    </xdr:from>
    <xdr:to>
      <xdr:col>46</xdr:col>
      <xdr:colOff>38100</xdr:colOff>
      <xdr:row>34</xdr:row>
      <xdr:rowOff>155042</xdr:rowOff>
    </xdr:to>
    <xdr:sp macro="" textlink="">
      <xdr:nvSpPr>
        <xdr:cNvPr id="119" name="楕円 118"/>
        <xdr:cNvSpPr/>
      </xdr:nvSpPr>
      <xdr:spPr>
        <a:xfrm>
          <a:off x="8699500" y="58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99517</xdr:rowOff>
    </xdr:from>
    <xdr:to>
      <xdr:col>50</xdr:col>
      <xdr:colOff>114300</xdr:colOff>
      <xdr:row>34</xdr:row>
      <xdr:rowOff>104242</xdr:rowOff>
    </xdr:to>
    <xdr:cxnSp macro="">
      <xdr:nvCxnSpPr>
        <xdr:cNvPr id="120" name="直線コネクタ 119"/>
        <xdr:cNvCxnSpPr/>
      </xdr:nvCxnSpPr>
      <xdr:spPr>
        <a:xfrm flipV="1">
          <a:off x="8750300" y="5928817"/>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46727</xdr:rowOff>
    </xdr:from>
    <xdr:ext cx="469744" cy="259045"/>
    <xdr:sp macro="" textlink="">
      <xdr:nvSpPr>
        <xdr:cNvPr id="121" name="n_1aveValue【道路】&#10;一人当たり延長"/>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97782</xdr:rowOff>
    </xdr:from>
    <xdr:ext cx="469744" cy="259045"/>
    <xdr:sp macro="" textlink="">
      <xdr:nvSpPr>
        <xdr:cNvPr id="122" name="n_2aveValue【道路】&#10;一人当たり延長"/>
        <xdr:cNvSpPr txBox="1"/>
      </xdr:nvSpPr>
      <xdr:spPr>
        <a:xfrm>
          <a:off x="8515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166844</xdr:rowOff>
    </xdr:from>
    <xdr:ext cx="534377" cy="259045"/>
    <xdr:sp macro="" textlink="">
      <xdr:nvSpPr>
        <xdr:cNvPr id="123" name="n_1mainValue【道路】&#10;一人当たり延長"/>
        <xdr:cNvSpPr txBox="1"/>
      </xdr:nvSpPr>
      <xdr:spPr>
        <a:xfrm>
          <a:off x="9359411" y="56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119</xdr:rowOff>
    </xdr:from>
    <xdr:ext cx="534377" cy="259045"/>
    <xdr:sp macro="" textlink="">
      <xdr:nvSpPr>
        <xdr:cNvPr id="124" name="n_2mainValue【道路】&#10;一人当たり延長"/>
        <xdr:cNvSpPr txBox="1"/>
      </xdr:nvSpPr>
      <xdr:spPr>
        <a:xfrm>
          <a:off x="8483111" y="565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124460</xdr:rowOff>
    </xdr:from>
    <xdr:to>
      <xdr:col>24</xdr:col>
      <xdr:colOff>114300</xdr:colOff>
      <xdr:row>57</xdr:row>
      <xdr:rowOff>54610</xdr:rowOff>
    </xdr:to>
    <xdr:sp macro="" textlink="">
      <xdr:nvSpPr>
        <xdr:cNvPr id="163" name="楕円 162"/>
        <xdr:cNvSpPr/>
      </xdr:nvSpPr>
      <xdr:spPr>
        <a:xfrm>
          <a:off x="4584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39387</xdr:rowOff>
    </xdr:from>
    <xdr:ext cx="405111" cy="259045"/>
    <xdr:sp macro="" textlink="">
      <xdr:nvSpPr>
        <xdr:cNvPr id="164" name="【橋りょう・トンネル】&#10;有形固定資産減価償却率該当値テキスト"/>
        <xdr:cNvSpPr txBox="1"/>
      </xdr:nvSpPr>
      <xdr:spPr>
        <a:xfrm>
          <a:off x="46736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65" name="楕円 164"/>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xdr:rowOff>
    </xdr:from>
    <xdr:to>
      <xdr:col>24</xdr:col>
      <xdr:colOff>63500</xdr:colOff>
      <xdr:row>57</xdr:row>
      <xdr:rowOff>125730</xdr:rowOff>
    </xdr:to>
    <xdr:cxnSp macro="">
      <xdr:nvCxnSpPr>
        <xdr:cNvPr id="166" name="直線コネクタ 165"/>
        <xdr:cNvCxnSpPr/>
      </xdr:nvCxnSpPr>
      <xdr:spPr>
        <a:xfrm flipV="1">
          <a:off x="3797300" y="97764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128270</xdr:rowOff>
    </xdr:from>
    <xdr:to>
      <xdr:col>15</xdr:col>
      <xdr:colOff>101600</xdr:colOff>
      <xdr:row>58</xdr:row>
      <xdr:rowOff>58420</xdr:rowOff>
    </xdr:to>
    <xdr:sp macro="" textlink="">
      <xdr:nvSpPr>
        <xdr:cNvPr id="167" name="楕円 166"/>
        <xdr:cNvSpPr/>
      </xdr:nvSpPr>
      <xdr:spPr>
        <a:xfrm>
          <a:off x="2857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58</xdr:row>
      <xdr:rowOff>7620</xdr:rowOff>
    </xdr:to>
    <xdr:cxnSp macro="">
      <xdr:nvCxnSpPr>
        <xdr:cNvPr id="168" name="直線コネクタ 167"/>
        <xdr:cNvCxnSpPr/>
      </xdr:nvCxnSpPr>
      <xdr:spPr>
        <a:xfrm flipV="1">
          <a:off x="2908300" y="9898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0" name="n_2ave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71" name="n_1mainValue【橋りょう・トンネ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74947</xdr:rowOff>
    </xdr:from>
    <xdr:ext cx="405111" cy="259045"/>
    <xdr:sp macro="" textlink="">
      <xdr:nvSpPr>
        <xdr:cNvPr id="172" name="n_2mainValue【橋りょう・トンネル】&#10;有形固定資産減価償却率"/>
        <xdr:cNvSpPr txBox="1"/>
      </xdr:nvSpPr>
      <xdr:spPr>
        <a:xfrm>
          <a:off x="2705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9"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122703</xdr:rowOff>
    </xdr:from>
    <xdr:to>
      <xdr:col>55</xdr:col>
      <xdr:colOff>50800</xdr:colOff>
      <xdr:row>58</xdr:row>
      <xdr:rowOff>52853</xdr:rowOff>
    </xdr:to>
    <xdr:sp macro="" textlink="">
      <xdr:nvSpPr>
        <xdr:cNvPr id="208" name="楕円 207"/>
        <xdr:cNvSpPr/>
      </xdr:nvSpPr>
      <xdr:spPr>
        <a:xfrm>
          <a:off x="10426700" y="98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145580</xdr:rowOff>
    </xdr:from>
    <xdr:ext cx="599010" cy="259045"/>
    <xdr:sp macro="" textlink="">
      <xdr:nvSpPr>
        <xdr:cNvPr id="209" name="【橋りょう・トンネル】&#10;一人当たり有形固定資産（償却資産）額該当値テキスト"/>
        <xdr:cNvSpPr txBox="1"/>
      </xdr:nvSpPr>
      <xdr:spPr>
        <a:xfrm>
          <a:off x="10515600" y="974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124275</xdr:rowOff>
    </xdr:from>
    <xdr:to>
      <xdr:col>50</xdr:col>
      <xdr:colOff>165100</xdr:colOff>
      <xdr:row>58</xdr:row>
      <xdr:rowOff>54425</xdr:rowOff>
    </xdr:to>
    <xdr:sp macro="" textlink="">
      <xdr:nvSpPr>
        <xdr:cNvPr id="210" name="楕円 209"/>
        <xdr:cNvSpPr/>
      </xdr:nvSpPr>
      <xdr:spPr>
        <a:xfrm>
          <a:off x="9588500" y="98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2053</xdr:rowOff>
    </xdr:from>
    <xdr:to>
      <xdr:col>55</xdr:col>
      <xdr:colOff>0</xdr:colOff>
      <xdr:row>58</xdr:row>
      <xdr:rowOff>3625</xdr:rowOff>
    </xdr:to>
    <xdr:cxnSp macro="">
      <xdr:nvCxnSpPr>
        <xdr:cNvPr id="211" name="直線コネクタ 210"/>
        <xdr:cNvCxnSpPr/>
      </xdr:nvCxnSpPr>
      <xdr:spPr>
        <a:xfrm flipV="1">
          <a:off x="9639300" y="9946153"/>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130964</xdr:rowOff>
    </xdr:from>
    <xdr:to>
      <xdr:col>46</xdr:col>
      <xdr:colOff>38100</xdr:colOff>
      <xdr:row>58</xdr:row>
      <xdr:rowOff>61114</xdr:rowOff>
    </xdr:to>
    <xdr:sp macro="" textlink="">
      <xdr:nvSpPr>
        <xdr:cNvPr id="212" name="楕円 211"/>
        <xdr:cNvSpPr/>
      </xdr:nvSpPr>
      <xdr:spPr>
        <a:xfrm>
          <a:off x="8699500" y="99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3625</xdr:rowOff>
    </xdr:from>
    <xdr:to>
      <xdr:col>50</xdr:col>
      <xdr:colOff>114300</xdr:colOff>
      <xdr:row>58</xdr:row>
      <xdr:rowOff>10314</xdr:rowOff>
    </xdr:to>
    <xdr:cxnSp macro="">
      <xdr:nvCxnSpPr>
        <xdr:cNvPr id="213" name="直線コネクタ 212"/>
        <xdr:cNvCxnSpPr/>
      </xdr:nvCxnSpPr>
      <xdr:spPr>
        <a:xfrm flipV="1">
          <a:off x="8750300" y="9947725"/>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14"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164283</xdr:rowOff>
    </xdr:from>
    <xdr:ext cx="599010" cy="259045"/>
    <xdr:sp macro="" textlink="">
      <xdr:nvSpPr>
        <xdr:cNvPr id="215" name="n_2aveValue【橋りょう・トンネル】&#10;一人当たり有形固定資産（償却資産）額"/>
        <xdr:cNvSpPr txBox="1"/>
      </xdr:nvSpPr>
      <xdr:spPr>
        <a:xfrm>
          <a:off x="8450795" y="1045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70952</xdr:rowOff>
    </xdr:from>
    <xdr:ext cx="599010" cy="259045"/>
    <xdr:sp macro="" textlink="">
      <xdr:nvSpPr>
        <xdr:cNvPr id="216" name="n_1mainValue【橋りょう・トンネル】&#10;一人当たり有形固定資産（償却資産）額"/>
        <xdr:cNvSpPr txBox="1"/>
      </xdr:nvSpPr>
      <xdr:spPr>
        <a:xfrm>
          <a:off x="9327095" y="96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77641</xdr:rowOff>
    </xdr:from>
    <xdr:ext cx="599010" cy="259045"/>
    <xdr:sp macro="" textlink="">
      <xdr:nvSpPr>
        <xdr:cNvPr id="217" name="n_2mainValue【橋りょう・トンネル】&#10;一人当たり有形固定資産（償却資産）額"/>
        <xdr:cNvSpPr txBox="1"/>
      </xdr:nvSpPr>
      <xdr:spPr>
        <a:xfrm>
          <a:off x="8450795" y="96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49"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42818</xdr:rowOff>
    </xdr:from>
    <xdr:to>
      <xdr:col>24</xdr:col>
      <xdr:colOff>114300</xdr:colOff>
      <xdr:row>84</xdr:row>
      <xdr:rowOff>144418</xdr:rowOff>
    </xdr:to>
    <xdr:sp macro="" textlink="">
      <xdr:nvSpPr>
        <xdr:cNvPr id="258" name="楕円 257"/>
        <xdr:cNvSpPr/>
      </xdr:nvSpPr>
      <xdr:spPr>
        <a:xfrm>
          <a:off x="4584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21245</xdr:rowOff>
    </xdr:from>
    <xdr:ext cx="405111" cy="259045"/>
    <xdr:sp macro="" textlink="">
      <xdr:nvSpPr>
        <xdr:cNvPr id="259" name="【公営住宅】&#10;有形固定資産減価償却率該当値テキスト"/>
        <xdr:cNvSpPr txBox="1"/>
      </xdr:nvSpPr>
      <xdr:spPr>
        <a:xfrm>
          <a:off x="4673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114663</xdr:rowOff>
    </xdr:from>
    <xdr:to>
      <xdr:col>20</xdr:col>
      <xdr:colOff>38100</xdr:colOff>
      <xdr:row>85</xdr:row>
      <xdr:rowOff>44813</xdr:rowOff>
    </xdr:to>
    <xdr:sp macro="" textlink="">
      <xdr:nvSpPr>
        <xdr:cNvPr id="260" name="楕円 259"/>
        <xdr:cNvSpPr/>
      </xdr:nvSpPr>
      <xdr:spPr>
        <a:xfrm>
          <a:off x="3746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93618</xdr:rowOff>
    </xdr:from>
    <xdr:to>
      <xdr:col>24</xdr:col>
      <xdr:colOff>63500</xdr:colOff>
      <xdr:row>84</xdr:row>
      <xdr:rowOff>165463</xdr:rowOff>
    </xdr:to>
    <xdr:cxnSp macro="">
      <xdr:nvCxnSpPr>
        <xdr:cNvPr id="261" name="直線コネクタ 260"/>
        <xdr:cNvCxnSpPr/>
      </xdr:nvCxnSpPr>
      <xdr:spPr>
        <a:xfrm flipV="1">
          <a:off x="3797300" y="14495418"/>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11793</xdr:rowOff>
    </xdr:from>
    <xdr:to>
      <xdr:col>15</xdr:col>
      <xdr:colOff>101600</xdr:colOff>
      <xdr:row>85</xdr:row>
      <xdr:rowOff>113393</xdr:rowOff>
    </xdr:to>
    <xdr:sp macro="" textlink="">
      <xdr:nvSpPr>
        <xdr:cNvPr id="262" name="楕円 261"/>
        <xdr:cNvSpPr/>
      </xdr:nvSpPr>
      <xdr:spPr>
        <a:xfrm>
          <a:off x="2857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165463</xdr:rowOff>
    </xdr:from>
    <xdr:to>
      <xdr:col>19</xdr:col>
      <xdr:colOff>177800</xdr:colOff>
      <xdr:row>85</xdr:row>
      <xdr:rowOff>62593</xdr:rowOff>
    </xdr:to>
    <xdr:cxnSp macro="">
      <xdr:nvCxnSpPr>
        <xdr:cNvPr id="263" name="直線コネクタ 262"/>
        <xdr:cNvCxnSpPr/>
      </xdr:nvCxnSpPr>
      <xdr:spPr>
        <a:xfrm flipV="1">
          <a:off x="2908300" y="145672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136451</xdr:rowOff>
    </xdr:from>
    <xdr:ext cx="405111" cy="259045"/>
    <xdr:sp macro="" textlink="">
      <xdr:nvSpPr>
        <xdr:cNvPr id="264"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65"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35940</xdr:rowOff>
    </xdr:from>
    <xdr:ext cx="405111" cy="259045"/>
    <xdr:sp macro="" textlink="">
      <xdr:nvSpPr>
        <xdr:cNvPr id="266" name="n_1mainValue【公営住宅】&#10;有形固定資産減価償却率"/>
        <xdr:cNvSpPr txBox="1"/>
      </xdr:nvSpPr>
      <xdr:spPr>
        <a:xfrm>
          <a:off x="35820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104520</xdr:rowOff>
    </xdr:from>
    <xdr:ext cx="405111" cy="259045"/>
    <xdr:sp macro="" textlink="">
      <xdr:nvSpPr>
        <xdr:cNvPr id="267" name="n_2mainValue【公営住宅】&#10;有形固定資産減価償却率"/>
        <xdr:cNvSpPr txBox="1"/>
      </xdr:nvSpPr>
      <xdr:spPr>
        <a:xfrm>
          <a:off x="2705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4"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108916</xdr:rowOff>
    </xdr:from>
    <xdr:to>
      <xdr:col>55</xdr:col>
      <xdr:colOff>50800</xdr:colOff>
      <xdr:row>86</xdr:row>
      <xdr:rowOff>39066</xdr:rowOff>
    </xdr:to>
    <xdr:sp macro="" textlink="">
      <xdr:nvSpPr>
        <xdr:cNvPr id="303" name="楕円 302"/>
        <xdr:cNvSpPr/>
      </xdr:nvSpPr>
      <xdr:spPr>
        <a:xfrm>
          <a:off x="10426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23843</xdr:rowOff>
    </xdr:from>
    <xdr:ext cx="469744" cy="259045"/>
    <xdr:sp macro="" textlink="">
      <xdr:nvSpPr>
        <xdr:cNvPr id="304" name="【公営住宅】&#10;一人当たり面積該当値テキスト"/>
        <xdr:cNvSpPr txBox="1"/>
      </xdr:nvSpPr>
      <xdr:spPr>
        <a:xfrm>
          <a:off x="10515600" y="145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108916</xdr:rowOff>
    </xdr:from>
    <xdr:to>
      <xdr:col>50</xdr:col>
      <xdr:colOff>165100</xdr:colOff>
      <xdr:row>86</xdr:row>
      <xdr:rowOff>39066</xdr:rowOff>
    </xdr:to>
    <xdr:sp macro="" textlink="">
      <xdr:nvSpPr>
        <xdr:cNvPr id="305" name="楕円 304"/>
        <xdr:cNvSpPr/>
      </xdr:nvSpPr>
      <xdr:spPr>
        <a:xfrm>
          <a:off x="9588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159716</xdr:rowOff>
    </xdr:from>
    <xdr:to>
      <xdr:col>55</xdr:col>
      <xdr:colOff>0</xdr:colOff>
      <xdr:row>85</xdr:row>
      <xdr:rowOff>159716</xdr:rowOff>
    </xdr:to>
    <xdr:cxnSp macro="">
      <xdr:nvCxnSpPr>
        <xdr:cNvPr id="306" name="直線コネクタ 305"/>
        <xdr:cNvCxnSpPr/>
      </xdr:nvCxnSpPr>
      <xdr:spPr>
        <a:xfrm>
          <a:off x="9639300" y="14732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108916</xdr:rowOff>
    </xdr:from>
    <xdr:to>
      <xdr:col>46</xdr:col>
      <xdr:colOff>38100</xdr:colOff>
      <xdr:row>86</xdr:row>
      <xdr:rowOff>39066</xdr:rowOff>
    </xdr:to>
    <xdr:sp macro="" textlink="">
      <xdr:nvSpPr>
        <xdr:cNvPr id="307" name="楕円 306"/>
        <xdr:cNvSpPr/>
      </xdr:nvSpPr>
      <xdr:spPr>
        <a:xfrm>
          <a:off x="8699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159716</xdr:rowOff>
    </xdr:from>
    <xdr:to>
      <xdr:col>50</xdr:col>
      <xdr:colOff>114300</xdr:colOff>
      <xdr:row>85</xdr:row>
      <xdr:rowOff>159716</xdr:rowOff>
    </xdr:to>
    <xdr:cxnSp macro="">
      <xdr:nvCxnSpPr>
        <xdr:cNvPr id="308" name="直線コネクタ 307"/>
        <xdr:cNvCxnSpPr/>
      </xdr:nvCxnSpPr>
      <xdr:spPr>
        <a:xfrm>
          <a:off x="8750300" y="14732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09"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0"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30193</xdr:rowOff>
    </xdr:from>
    <xdr:ext cx="469744" cy="259045"/>
    <xdr:sp macro="" textlink="">
      <xdr:nvSpPr>
        <xdr:cNvPr id="311" name="n_1mainValue【公営住宅】&#10;一人当たり面積"/>
        <xdr:cNvSpPr txBox="1"/>
      </xdr:nvSpPr>
      <xdr:spPr>
        <a:xfrm>
          <a:off x="9391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30193</xdr:rowOff>
    </xdr:from>
    <xdr:ext cx="469744" cy="259045"/>
    <xdr:sp macro="" textlink="">
      <xdr:nvSpPr>
        <xdr:cNvPr id="312" name="n_2mainValue【公営住宅】&#10;一人当たり面積"/>
        <xdr:cNvSpPr txBox="1"/>
      </xdr:nvSpPr>
      <xdr:spPr>
        <a:xfrm>
          <a:off x="8515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0" name="直線コネクタ 33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1" name="テキスト ボックス 34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2" name="直線コネクタ 34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3" name="テキスト ボックス 34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4" name="直線コネクタ 34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5" name="テキスト ボックス 34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6" name="直線コネクタ 34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7" name="テキスト ボックス 34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51" name="直線コネクタ 350"/>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52"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53" name="直線コネクタ 352"/>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54"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55" name="直線コネクタ 354"/>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56"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57" name="フローチャート: 判断 356"/>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58" name="フローチャート: 判断 357"/>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59" name="フローチャート: 判断 358"/>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80264</xdr:rowOff>
    </xdr:from>
    <xdr:to>
      <xdr:col>85</xdr:col>
      <xdr:colOff>177800</xdr:colOff>
      <xdr:row>36</xdr:row>
      <xdr:rowOff>10414</xdr:rowOff>
    </xdr:to>
    <xdr:sp macro="" textlink="">
      <xdr:nvSpPr>
        <xdr:cNvPr id="365" name="楕円 364"/>
        <xdr:cNvSpPr/>
      </xdr:nvSpPr>
      <xdr:spPr>
        <a:xfrm>
          <a:off x="16268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103141</xdr:rowOff>
    </xdr:from>
    <xdr:ext cx="405111" cy="259045"/>
    <xdr:sp macro="" textlink="">
      <xdr:nvSpPr>
        <xdr:cNvPr id="366" name="【認定こども園・幼稚園・保育所】&#10;有形固定資産減価償却率該当値テキスト"/>
        <xdr:cNvSpPr txBox="1"/>
      </xdr:nvSpPr>
      <xdr:spPr>
        <a:xfrm>
          <a:off x="16357600" y="593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367" name="楕円 366"/>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131064</xdr:rowOff>
    </xdr:from>
    <xdr:to>
      <xdr:col>85</xdr:col>
      <xdr:colOff>127000</xdr:colOff>
      <xdr:row>36</xdr:row>
      <xdr:rowOff>30480</xdr:rowOff>
    </xdr:to>
    <xdr:cxnSp macro="">
      <xdr:nvCxnSpPr>
        <xdr:cNvPr id="368" name="直線コネクタ 367"/>
        <xdr:cNvCxnSpPr/>
      </xdr:nvCxnSpPr>
      <xdr:spPr>
        <a:xfrm flipV="1">
          <a:off x="15481300" y="613181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146558</xdr:rowOff>
    </xdr:from>
    <xdr:to>
      <xdr:col>76</xdr:col>
      <xdr:colOff>165100</xdr:colOff>
      <xdr:row>35</xdr:row>
      <xdr:rowOff>76708</xdr:rowOff>
    </xdr:to>
    <xdr:sp macro="" textlink="">
      <xdr:nvSpPr>
        <xdr:cNvPr id="369" name="楕円 368"/>
        <xdr:cNvSpPr/>
      </xdr:nvSpPr>
      <xdr:spPr>
        <a:xfrm>
          <a:off x="14541500" y="59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25908</xdr:rowOff>
    </xdr:from>
    <xdr:to>
      <xdr:col>81</xdr:col>
      <xdr:colOff>50800</xdr:colOff>
      <xdr:row>36</xdr:row>
      <xdr:rowOff>30480</xdr:rowOff>
    </xdr:to>
    <xdr:cxnSp macro="">
      <xdr:nvCxnSpPr>
        <xdr:cNvPr id="370" name="直線コネクタ 369"/>
        <xdr:cNvCxnSpPr/>
      </xdr:nvCxnSpPr>
      <xdr:spPr>
        <a:xfrm>
          <a:off x="14592300" y="602665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71"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372"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373" name="n_1mainValue【認定こども園・幼稚園・保育所】&#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93235</xdr:rowOff>
    </xdr:from>
    <xdr:ext cx="405111" cy="259045"/>
    <xdr:sp macro="" textlink="">
      <xdr:nvSpPr>
        <xdr:cNvPr id="374" name="n_2mainValue【認定こども園・幼稚園・保育所】&#10;有形固定資産減価償却率"/>
        <xdr:cNvSpPr txBox="1"/>
      </xdr:nvSpPr>
      <xdr:spPr>
        <a:xfrm>
          <a:off x="14389744"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6" name="テキスト ボックス 3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8" name="テキスト ボックス 3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0" name="テキスト ボックス 3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2" name="テキスト ボックス 3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4" name="テキスト ボックス 3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98" name="直線コネクタ 397"/>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99"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00" name="直線コネクタ 399"/>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0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02" name="直線コネクタ 40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03"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04" name="フローチャート: 判断 403"/>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05" name="フローチャート: 判断 404"/>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06" name="フローチャート: 判断 405"/>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412" name="楕円 411"/>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86377</xdr:rowOff>
    </xdr:from>
    <xdr:ext cx="469744" cy="259045"/>
    <xdr:sp macro="" textlink="">
      <xdr:nvSpPr>
        <xdr:cNvPr id="413" name="【認定こども園・幼稚園・保育所】&#10;一人当たり面積該当値テキスト"/>
        <xdr:cNvSpPr txBox="1"/>
      </xdr:nvSpPr>
      <xdr:spPr>
        <a:xfrm>
          <a:off x="22199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14" name="楕円 413"/>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114300</xdr:rowOff>
    </xdr:to>
    <xdr:cxnSp macro="">
      <xdr:nvCxnSpPr>
        <xdr:cNvPr id="415" name="直線コネクタ 414"/>
        <xdr:cNvCxnSpPr/>
      </xdr:nvCxnSpPr>
      <xdr:spPr>
        <a:xfrm>
          <a:off x="21323300" y="66027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74930</xdr:rowOff>
    </xdr:from>
    <xdr:to>
      <xdr:col>107</xdr:col>
      <xdr:colOff>101600</xdr:colOff>
      <xdr:row>39</xdr:row>
      <xdr:rowOff>5080</xdr:rowOff>
    </xdr:to>
    <xdr:sp macro="" textlink="">
      <xdr:nvSpPr>
        <xdr:cNvPr id="416" name="楕円 415"/>
        <xdr:cNvSpPr/>
      </xdr:nvSpPr>
      <xdr:spPr>
        <a:xfrm>
          <a:off x="20383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125730</xdr:rowOff>
    </xdr:to>
    <xdr:cxnSp macro="">
      <xdr:nvCxnSpPr>
        <xdr:cNvPr id="417" name="直線コネクタ 416"/>
        <xdr:cNvCxnSpPr/>
      </xdr:nvCxnSpPr>
      <xdr:spPr>
        <a:xfrm flipV="1">
          <a:off x="20434300" y="660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18"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19"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20"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21607</xdr:rowOff>
    </xdr:from>
    <xdr:ext cx="469744" cy="259045"/>
    <xdr:sp macro="" textlink="">
      <xdr:nvSpPr>
        <xdr:cNvPr id="421" name="n_2mainValue【認定こども園・幼稚園・保育所】&#10;一人当たり面積"/>
        <xdr:cNvSpPr txBox="1"/>
      </xdr:nvSpPr>
      <xdr:spPr>
        <a:xfrm>
          <a:off x="20199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33" name="直線コネクタ 43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34" name="テキスト ボックス 43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35" name="直線コネクタ 43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36" name="テキスト ボックス 43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37" name="直線コネクタ 43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38" name="テキスト ボックス 43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41" name="直線コネクタ 44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42" name="テキスト ボックス 44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43" name="直線コネクタ 44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44" name="テキスト ボックス 44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45" name="直線コネクタ 44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46" name="テキスト ボックス 44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50" name="直線コネクタ 449"/>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51"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52" name="直線コネクタ 451"/>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3"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4" name="直線コネクタ 453"/>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455"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56" name="フローチャート: 判断 455"/>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57" name="フローチャート: 判断 456"/>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58" name="フローチャート: 判断 457"/>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464" name="楕円 463"/>
        <xdr:cNvSpPr/>
      </xdr:nvSpPr>
      <xdr:spPr>
        <a:xfrm>
          <a:off x="16268700" y="102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136224</xdr:rowOff>
    </xdr:from>
    <xdr:ext cx="405111" cy="259045"/>
    <xdr:sp macro="" textlink="">
      <xdr:nvSpPr>
        <xdr:cNvPr id="465" name="【学校施設】&#10;有形固定資産減価償却率該当値テキスト"/>
        <xdr:cNvSpPr txBox="1"/>
      </xdr:nvSpPr>
      <xdr:spPr>
        <a:xfrm>
          <a:off x="16357600" y="1025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466" name="楕円 465"/>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37147</xdr:rowOff>
    </xdr:to>
    <xdr:cxnSp macro="">
      <xdr:nvCxnSpPr>
        <xdr:cNvPr id="467" name="直線コネクタ 466"/>
        <xdr:cNvCxnSpPr/>
      </xdr:nvCxnSpPr>
      <xdr:spPr>
        <a:xfrm>
          <a:off x="15481300" y="10241280"/>
          <a:ext cx="8382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112078</xdr:rowOff>
    </xdr:from>
    <xdr:to>
      <xdr:col>76</xdr:col>
      <xdr:colOff>165100</xdr:colOff>
      <xdr:row>60</xdr:row>
      <xdr:rowOff>42228</xdr:rowOff>
    </xdr:to>
    <xdr:sp macro="" textlink="">
      <xdr:nvSpPr>
        <xdr:cNvPr id="468" name="楕円 467"/>
        <xdr:cNvSpPr/>
      </xdr:nvSpPr>
      <xdr:spPr>
        <a:xfrm>
          <a:off x="14541500" y="10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162878</xdr:rowOff>
    </xdr:to>
    <xdr:cxnSp macro="">
      <xdr:nvCxnSpPr>
        <xdr:cNvPr id="469" name="直線コネクタ 468"/>
        <xdr:cNvCxnSpPr/>
      </xdr:nvCxnSpPr>
      <xdr:spPr>
        <a:xfrm flipV="1">
          <a:off x="14592300" y="10241280"/>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470"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71"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167657</xdr:rowOff>
    </xdr:from>
    <xdr:ext cx="405111" cy="259045"/>
    <xdr:sp macro="" textlink="">
      <xdr:nvSpPr>
        <xdr:cNvPr id="472" name="n_1mainValue【学校施設】&#10;有形固定資産減価償却率"/>
        <xdr:cNvSpPr txBox="1"/>
      </xdr:nvSpPr>
      <xdr:spPr>
        <a:xfrm>
          <a:off x="15266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33355</xdr:rowOff>
    </xdr:from>
    <xdr:ext cx="405111" cy="259045"/>
    <xdr:sp macro="" textlink="">
      <xdr:nvSpPr>
        <xdr:cNvPr id="473" name="n_2mainValue【学校施設】&#10;有形固定資産減価償却率"/>
        <xdr:cNvSpPr txBox="1"/>
      </xdr:nvSpPr>
      <xdr:spPr>
        <a:xfrm>
          <a:off x="14389744" y="1032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00" name="直線コネクタ 499"/>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01"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02" name="直線コネクタ 50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03"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04" name="直線コネクタ 503"/>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05"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06" name="フローチャート: 判断 505"/>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07" name="フローチャート: 判断 506"/>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08" name="フローチャート: 判断 507"/>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514" name="楕円 513"/>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109237</xdr:rowOff>
    </xdr:from>
    <xdr:ext cx="469744" cy="259045"/>
    <xdr:sp macro="" textlink="">
      <xdr:nvSpPr>
        <xdr:cNvPr id="515" name="【学校施設】&#10;一人当たり面積該当値テキスト"/>
        <xdr:cNvSpPr txBox="1"/>
      </xdr:nvSpPr>
      <xdr:spPr>
        <a:xfrm>
          <a:off x="22199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61867</xdr:rowOff>
    </xdr:from>
    <xdr:to>
      <xdr:col>112</xdr:col>
      <xdr:colOff>38100</xdr:colOff>
      <xdr:row>58</xdr:row>
      <xdr:rowOff>163467</xdr:rowOff>
    </xdr:to>
    <xdr:sp macro="" textlink="">
      <xdr:nvSpPr>
        <xdr:cNvPr id="516" name="楕円 515"/>
        <xdr:cNvSpPr/>
      </xdr:nvSpPr>
      <xdr:spPr>
        <a:xfrm>
          <a:off x="21272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112667</xdr:rowOff>
    </xdr:from>
    <xdr:to>
      <xdr:col>116</xdr:col>
      <xdr:colOff>63500</xdr:colOff>
      <xdr:row>58</xdr:row>
      <xdr:rowOff>137160</xdr:rowOff>
    </xdr:to>
    <xdr:cxnSp macro="">
      <xdr:nvCxnSpPr>
        <xdr:cNvPr id="517" name="直線コネクタ 516"/>
        <xdr:cNvCxnSpPr/>
      </xdr:nvCxnSpPr>
      <xdr:spPr>
        <a:xfrm>
          <a:off x="21323300" y="100567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60234</xdr:rowOff>
    </xdr:from>
    <xdr:to>
      <xdr:col>107</xdr:col>
      <xdr:colOff>101600</xdr:colOff>
      <xdr:row>58</xdr:row>
      <xdr:rowOff>161834</xdr:rowOff>
    </xdr:to>
    <xdr:sp macro="" textlink="">
      <xdr:nvSpPr>
        <xdr:cNvPr id="518" name="楕円 517"/>
        <xdr:cNvSpPr/>
      </xdr:nvSpPr>
      <xdr:spPr>
        <a:xfrm>
          <a:off x="20383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111034</xdr:rowOff>
    </xdr:from>
    <xdr:to>
      <xdr:col>111</xdr:col>
      <xdr:colOff>177800</xdr:colOff>
      <xdr:row>58</xdr:row>
      <xdr:rowOff>112667</xdr:rowOff>
    </xdr:to>
    <xdr:cxnSp macro="">
      <xdr:nvCxnSpPr>
        <xdr:cNvPr id="519" name="直線コネクタ 518"/>
        <xdr:cNvCxnSpPr/>
      </xdr:nvCxnSpPr>
      <xdr:spPr>
        <a:xfrm>
          <a:off x="20434300" y="100551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20" name="n_1ave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521" name="n_2aveValue【学校施設】&#10;一人当たり面積"/>
        <xdr:cNvSpPr txBox="1"/>
      </xdr:nvSpPr>
      <xdr:spPr>
        <a:xfrm>
          <a:off x="20199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8544</xdr:rowOff>
    </xdr:from>
    <xdr:ext cx="469744" cy="259045"/>
    <xdr:sp macro="" textlink="">
      <xdr:nvSpPr>
        <xdr:cNvPr id="522" name="n_1mainValue【学校施設】&#10;一人当たり面積"/>
        <xdr:cNvSpPr txBox="1"/>
      </xdr:nvSpPr>
      <xdr:spPr>
        <a:xfrm>
          <a:off x="21075727" y="97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6911</xdr:rowOff>
    </xdr:from>
    <xdr:ext cx="469744" cy="259045"/>
    <xdr:sp macro="" textlink="">
      <xdr:nvSpPr>
        <xdr:cNvPr id="523" name="n_2mainValue【学校施設】&#10;一人当たり面積"/>
        <xdr:cNvSpPr txBox="1"/>
      </xdr:nvSpPr>
      <xdr:spPr>
        <a:xfrm>
          <a:off x="20199427" y="97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48" name="直線コネクタ 547"/>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49"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50" name="直線コネクタ 549"/>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553"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54" name="フローチャート: 判断 553"/>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55" name="フローチャート: 判断 554"/>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56" name="フローチャート: 判断 555"/>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62" name="楕円 561"/>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135907</xdr:rowOff>
    </xdr:from>
    <xdr:ext cx="405111" cy="259045"/>
    <xdr:sp macro="" textlink="">
      <xdr:nvSpPr>
        <xdr:cNvPr id="563" name="【児童館】&#10;有形固定資産減価償却率該当値テキスト"/>
        <xdr:cNvSpPr txBox="1"/>
      </xdr:nvSpPr>
      <xdr:spPr>
        <a:xfrm>
          <a:off x="16357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564" name="楕円 563"/>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32386</xdr:rowOff>
    </xdr:to>
    <xdr:cxnSp macro="">
      <xdr:nvCxnSpPr>
        <xdr:cNvPr id="565" name="直線コネクタ 564"/>
        <xdr:cNvCxnSpPr/>
      </xdr:nvCxnSpPr>
      <xdr:spPr>
        <a:xfrm flipV="1">
          <a:off x="15481300" y="140512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566" name="楕円 565"/>
        <xdr:cNvSpPr/>
      </xdr:nvSpPr>
      <xdr:spPr>
        <a:xfrm>
          <a:off x="14541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70486</xdr:rowOff>
    </xdr:to>
    <xdr:cxnSp macro="">
      <xdr:nvCxnSpPr>
        <xdr:cNvPr id="567" name="直線コネクタ 566"/>
        <xdr:cNvCxnSpPr/>
      </xdr:nvCxnSpPr>
      <xdr:spPr>
        <a:xfrm flipV="1">
          <a:off x="14592300" y="140912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568"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569" name="n_2ave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99713</xdr:rowOff>
    </xdr:from>
    <xdr:ext cx="405111" cy="259045"/>
    <xdr:sp macro="" textlink="">
      <xdr:nvSpPr>
        <xdr:cNvPr id="570" name="n_1mainValue【児童館】&#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137813</xdr:rowOff>
    </xdr:from>
    <xdr:ext cx="405111" cy="259045"/>
    <xdr:sp macro="" textlink="">
      <xdr:nvSpPr>
        <xdr:cNvPr id="571" name="n_2mainValue【児童館】&#10;有形固定資産減価償却率"/>
        <xdr:cNvSpPr txBox="1"/>
      </xdr:nvSpPr>
      <xdr:spPr>
        <a:xfrm>
          <a:off x="14389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95" name="直線コネクタ 594"/>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7" name="直線コネクタ 59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8"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9" name="直線コネクタ 59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00"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1" name="フローチャート: 判断 60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02" name="フローチャート: 判断 601"/>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03" name="フローチャート: 判断 60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9" name="楕円 608"/>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10"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11" name="楕円 61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12" name="直線コネクタ 611"/>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3" name="楕円 612"/>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14" name="直線コネクタ 613"/>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15"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16"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17"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18"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9" name="テキスト ボックス 6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9" name="テキスト ボックス 6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1" name="テキスト ボックス 6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43" name="直線コネクタ 642"/>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44"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45" name="直線コネクタ 644"/>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46"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7" name="直線コネクタ 646"/>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158766</xdr:rowOff>
    </xdr:from>
    <xdr:ext cx="405111" cy="259045"/>
    <xdr:sp macro="" textlink="">
      <xdr:nvSpPr>
        <xdr:cNvPr id="648" name="【公民館】&#10;有形固定資産減価償却率平均値テキスト"/>
        <xdr:cNvSpPr txBox="1"/>
      </xdr:nvSpPr>
      <xdr:spPr>
        <a:xfrm>
          <a:off x="163576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9" name="フローチャート: 判断 648"/>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50" name="フローチャート: 判断 649"/>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51" name="フローチャート: 判断 650"/>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657" name="楕円 656"/>
        <xdr:cNvSpPr/>
      </xdr:nvSpPr>
      <xdr:spPr>
        <a:xfrm>
          <a:off x="16268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137177</xdr:rowOff>
    </xdr:from>
    <xdr:ext cx="405111" cy="259045"/>
    <xdr:sp macro="" textlink="">
      <xdr:nvSpPr>
        <xdr:cNvPr id="658" name="【公民館】&#10;有形固定資産減価償却率該当値テキスト"/>
        <xdr:cNvSpPr txBox="1"/>
      </xdr:nvSpPr>
      <xdr:spPr>
        <a:xfrm>
          <a:off x="163576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659" name="楕円 658"/>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38100</xdr:rowOff>
    </xdr:from>
    <xdr:to>
      <xdr:col>85</xdr:col>
      <xdr:colOff>127000</xdr:colOff>
      <xdr:row>105</xdr:row>
      <xdr:rowOff>106680</xdr:rowOff>
    </xdr:to>
    <xdr:cxnSp macro="">
      <xdr:nvCxnSpPr>
        <xdr:cNvPr id="660" name="直線コネクタ 659"/>
        <xdr:cNvCxnSpPr/>
      </xdr:nvCxnSpPr>
      <xdr:spPr>
        <a:xfrm flipV="1">
          <a:off x="15481300" y="180403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661" name="楕円 660"/>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106680</xdr:rowOff>
    </xdr:from>
    <xdr:to>
      <xdr:col>81</xdr:col>
      <xdr:colOff>50800</xdr:colOff>
      <xdr:row>106</xdr:row>
      <xdr:rowOff>19050</xdr:rowOff>
    </xdr:to>
    <xdr:cxnSp macro="">
      <xdr:nvCxnSpPr>
        <xdr:cNvPr id="662" name="直線コネクタ 661"/>
        <xdr:cNvCxnSpPr/>
      </xdr:nvCxnSpPr>
      <xdr:spPr>
        <a:xfrm flipV="1">
          <a:off x="14592300" y="181089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63"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64"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148607</xdr:rowOff>
    </xdr:from>
    <xdr:ext cx="405111" cy="259045"/>
    <xdr:sp macro="" textlink="">
      <xdr:nvSpPr>
        <xdr:cNvPr id="665" name="n_1mainValue【公民館】&#10;有形固定資産減価償却率"/>
        <xdr:cNvSpPr txBox="1"/>
      </xdr:nvSpPr>
      <xdr:spPr>
        <a:xfrm>
          <a:off x="15266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666"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88" name="直線コネクタ 687"/>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90" name="直線コネクタ 68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91"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92" name="直線コネクタ 691"/>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693"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94" name="フローチャート: 判断 693"/>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95" name="フローチャート: 判断 694"/>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96" name="フローチャート: 判断 695"/>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144272</xdr:rowOff>
    </xdr:from>
    <xdr:to>
      <xdr:col>116</xdr:col>
      <xdr:colOff>114300</xdr:colOff>
      <xdr:row>107</xdr:row>
      <xdr:rowOff>74422</xdr:rowOff>
    </xdr:to>
    <xdr:sp macro="" textlink="">
      <xdr:nvSpPr>
        <xdr:cNvPr id="702" name="楕円 701"/>
        <xdr:cNvSpPr/>
      </xdr:nvSpPr>
      <xdr:spPr>
        <a:xfrm>
          <a:off x="22110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122699</xdr:rowOff>
    </xdr:from>
    <xdr:ext cx="469744" cy="259045"/>
    <xdr:sp macro="" textlink="">
      <xdr:nvSpPr>
        <xdr:cNvPr id="703" name="【公民館】&#10;一人当たり面積該当値テキスト"/>
        <xdr:cNvSpPr txBox="1"/>
      </xdr:nvSpPr>
      <xdr:spPr>
        <a:xfrm>
          <a:off x="22199600"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144272</xdr:rowOff>
    </xdr:from>
    <xdr:to>
      <xdr:col>112</xdr:col>
      <xdr:colOff>38100</xdr:colOff>
      <xdr:row>107</xdr:row>
      <xdr:rowOff>74422</xdr:rowOff>
    </xdr:to>
    <xdr:sp macro="" textlink="">
      <xdr:nvSpPr>
        <xdr:cNvPr id="704" name="楕円 703"/>
        <xdr:cNvSpPr/>
      </xdr:nvSpPr>
      <xdr:spPr>
        <a:xfrm>
          <a:off x="21272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23622</xdr:rowOff>
    </xdr:from>
    <xdr:to>
      <xdr:col>116</xdr:col>
      <xdr:colOff>63500</xdr:colOff>
      <xdr:row>107</xdr:row>
      <xdr:rowOff>23622</xdr:rowOff>
    </xdr:to>
    <xdr:cxnSp macro="">
      <xdr:nvCxnSpPr>
        <xdr:cNvPr id="705" name="直線コネクタ 704"/>
        <xdr:cNvCxnSpPr/>
      </xdr:nvCxnSpPr>
      <xdr:spPr>
        <a:xfrm>
          <a:off x="21323300" y="1836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706" name="楕円 705"/>
        <xdr:cNvSpPr/>
      </xdr:nvSpPr>
      <xdr:spPr>
        <a:xfrm>
          <a:off x="20383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23622</xdr:rowOff>
    </xdr:from>
    <xdr:to>
      <xdr:col>111</xdr:col>
      <xdr:colOff>177800</xdr:colOff>
      <xdr:row>107</xdr:row>
      <xdr:rowOff>32765</xdr:rowOff>
    </xdr:to>
    <xdr:cxnSp macro="">
      <xdr:nvCxnSpPr>
        <xdr:cNvPr id="707" name="直線コネクタ 706"/>
        <xdr:cNvCxnSpPr/>
      </xdr:nvCxnSpPr>
      <xdr:spPr>
        <a:xfrm flipV="1">
          <a:off x="20434300" y="18368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708"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709"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65549</xdr:rowOff>
    </xdr:from>
    <xdr:ext cx="469744" cy="259045"/>
    <xdr:sp macro="" textlink="">
      <xdr:nvSpPr>
        <xdr:cNvPr id="710" name="n_1mainValue【公民館】&#10;一人当たり面積"/>
        <xdr:cNvSpPr txBox="1"/>
      </xdr:nvSpPr>
      <xdr:spPr>
        <a:xfrm>
          <a:off x="21075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711" name="n_2mainValue【公民館】&#10;一人当たり面積"/>
        <xdr:cNvSpPr txBox="1"/>
      </xdr:nvSpPr>
      <xdr:spPr>
        <a:xfrm>
          <a:off x="20199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類似団体と比較して特に有形固定資産減価償却率が高くなっている施設は、保健センター、一般廃棄物処理施設、児童館、幼稚園・保育所であり、特に低くなっている施設は、公営住宅、図書館である。</a:t>
          </a:r>
          <a:endParaRPr lang="ja-JP" altLang="ja-JP" sz="1400">
            <a:effectLst/>
          </a:endParaRPr>
        </a:p>
        <a:p>
          <a:r>
            <a:rPr kumimoji="1" lang="ja-JP" altLang="ja-JP" sz="1100">
              <a:solidFill>
                <a:schemeClr val="dk1"/>
              </a:solidFill>
              <a:effectLst/>
              <a:latin typeface="+mn-lt"/>
              <a:ea typeface="+mn-ea"/>
              <a:cs typeface="+mn-cs"/>
            </a:rPr>
            <a:t>　庁舎については騎西総合支所の改修工事を実施したことにより、有形固定資産減価償却率が改善した。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学校施設については昭和中学校の大規模改造工事を実施したことにより、有形固定資産減価償却率が改善した。</a:t>
          </a:r>
          <a:endParaRPr lang="ja-JP" altLang="ja-JP" sz="1400">
            <a:effectLst/>
          </a:endParaRPr>
        </a:p>
        <a:p>
          <a:r>
            <a:rPr kumimoji="1" lang="ja-JP" altLang="ja-JP" sz="1100">
              <a:solidFill>
                <a:schemeClr val="dk1"/>
              </a:solidFill>
              <a:effectLst/>
              <a:latin typeface="+mn-lt"/>
              <a:ea typeface="+mn-ea"/>
              <a:cs typeface="+mn-cs"/>
            </a:rPr>
            <a:t>　公営住宅については平成になってから建設されたものがほとんどであり耐用年数の半分程度しか経過していないため、類似団体平均を大きく下回っている。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公共施設等総合管理計画に基づき、今後、老朽化が著しい騎西中央幼稚園の騎西小学校との複合化など維持管理費用の減少が見込める施設の統廃合に取り組んでいく。</a:t>
          </a:r>
          <a:endParaRPr lang="ja-JP" altLang="ja-JP" sz="1400">
            <a:effectLst/>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113,754
111,934
133.30
42,760,661
38,842,525
3,607,034
24,342,013
32,836,192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6736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69" name="楕円 68"/>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0" name="【図書館】&#10;有形固定資産減価償却率該当値テキスト"/>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1" name="楕円 70"/>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144780</xdr:rowOff>
    </xdr:to>
    <xdr:cxnSp macro="">
      <xdr:nvCxnSpPr>
        <xdr:cNvPr id="72" name="直線コネクタ 71"/>
        <xdr:cNvCxnSpPr/>
      </xdr:nvCxnSpPr>
      <xdr:spPr>
        <a:xfrm flipV="1">
          <a:off x="3797300" y="66160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137795</xdr:rowOff>
    </xdr:from>
    <xdr:to>
      <xdr:col>15</xdr:col>
      <xdr:colOff>101600</xdr:colOff>
      <xdr:row>39</xdr:row>
      <xdr:rowOff>67945</xdr:rowOff>
    </xdr:to>
    <xdr:sp macro="" textlink="">
      <xdr:nvSpPr>
        <xdr:cNvPr id="73" name="楕円 72"/>
        <xdr:cNvSpPr/>
      </xdr:nvSpPr>
      <xdr:spPr>
        <a:xfrm>
          <a:off x="2857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17145</xdr:rowOff>
    </xdr:to>
    <xdr:cxnSp macro="">
      <xdr:nvCxnSpPr>
        <xdr:cNvPr id="74" name="直線コネクタ 73"/>
        <xdr:cNvCxnSpPr/>
      </xdr:nvCxnSpPr>
      <xdr:spPr>
        <a:xfrm flipV="1">
          <a:off x="2908300" y="6659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5"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6"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77" name="n_1main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59072</xdr:rowOff>
    </xdr:from>
    <xdr:ext cx="405111" cy="259045"/>
    <xdr:sp macro="" textlink="">
      <xdr:nvSpPr>
        <xdr:cNvPr id="78" name="n_2mainValue【図書館】&#10;有形固定資産減価償却率"/>
        <xdr:cNvSpPr txBox="1"/>
      </xdr:nvSpPr>
      <xdr:spPr>
        <a:xfrm>
          <a:off x="2705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101600</xdr:rowOff>
    </xdr:from>
    <xdr:to>
      <xdr:col>55</xdr:col>
      <xdr:colOff>50800</xdr:colOff>
      <xdr:row>36</xdr:row>
      <xdr:rowOff>31750</xdr:rowOff>
    </xdr:to>
    <xdr:sp macro="" textlink="">
      <xdr:nvSpPr>
        <xdr:cNvPr id="116" name="楕円 115"/>
        <xdr:cNvSpPr/>
      </xdr:nvSpPr>
      <xdr:spPr>
        <a:xfrm>
          <a:off x="10426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124477</xdr:rowOff>
    </xdr:from>
    <xdr:ext cx="469744" cy="259045"/>
    <xdr:sp macro="" textlink="">
      <xdr:nvSpPr>
        <xdr:cNvPr id="117" name="【図書館】&#10;一人当たり面積該当値テキスト"/>
        <xdr:cNvSpPr txBox="1"/>
      </xdr:nvSpPr>
      <xdr:spPr>
        <a:xfrm>
          <a:off x="10515600"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101600</xdr:rowOff>
    </xdr:from>
    <xdr:to>
      <xdr:col>50</xdr:col>
      <xdr:colOff>165100</xdr:colOff>
      <xdr:row>36</xdr:row>
      <xdr:rowOff>31750</xdr:rowOff>
    </xdr:to>
    <xdr:sp macro="" textlink="">
      <xdr:nvSpPr>
        <xdr:cNvPr id="118" name="楕円 117"/>
        <xdr:cNvSpPr/>
      </xdr:nvSpPr>
      <xdr:spPr>
        <a:xfrm>
          <a:off x="958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152400</xdr:rowOff>
    </xdr:from>
    <xdr:to>
      <xdr:col>55</xdr:col>
      <xdr:colOff>0</xdr:colOff>
      <xdr:row>35</xdr:row>
      <xdr:rowOff>152400</xdr:rowOff>
    </xdr:to>
    <xdr:cxnSp macro="">
      <xdr:nvCxnSpPr>
        <xdr:cNvPr id="119" name="直線コネクタ 118"/>
        <xdr:cNvCxnSpPr/>
      </xdr:nvCxnSpPr>
      <xdr:spPr>
        <a:xfrm>
          <a:off x="9639300" y="6153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101600</xdr:rowOff>
    </xdr:from>
    <xdr:to>
      <xdr:col>46</xdr:col>
      <xdr:colOff>38100</xdr:colOff>
      <xdr:row>36</xdr:row>
      <xdr:rowOff>31750</xdr:rowOff>
    </xdr:to>
    <xdr:sp macro="" textlink="">
      <xdr:nvSpPr>
        <xdr:cNvPr id="120" name="楕円 119"/>
        <xdr:cNvSpPr/>
      </xdr:nvSpPr>
      <xdr:spPr>
        <a:xfrm>
          <a:off x="8699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152400</xdr:rowOff>
    </xdr:from>
    <xdr:to>
      <xdr:col>50</xdr:col>
      <xdr:colOff>114300</xdr:colOff>
      <xdr:row>35</xdr:row>
      <xdr:rowOff>152400</xdr:rowOff>
    </xdr:to>
    <xdr:cxnSp macro="">
      <xdr:nvCxnSpPr>
        <xdr:cNvPr id="121" name="直線コネクタ 120"/>
        <xdr:cNvCxnSpPr/>
      </xdr:nvCxnSpPr>
      <xdr:spPr>
        <a:xfrm>
          <a:off x="8750300" y="615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48277</xdr:rowOff>
    </xdr:from>
    <xdr:ext cx="469744" cy="259045"/>
    <xdr:sp macro="" textlink="">
      <xdr:nvSpPr>
        <xdr:cNvPr id="124" name="n_1mainValue【図書館】&#10;一人当たり面積"/>
        <xdr:cNvSpPr txBox="1"/>
      </xdr:nvSpPr>
      <xdr:spPr>
        <a:xfrm>
          <a:off x="93917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48277</xdr:rowOff>
    </xdr:from>
    <xdr:ext cx="469744" cy="259045"/>
    <xdr:sp macro="" textlink="">
      <xdr:nvSpPr>
        <xdr:cNvPr id="125" name="n_2mainValue【図書館】&#10;一人当たり面積"/>
        <xdr:cNvSpPr txBox="1"/>
      </xdr:nvSpPr>
      <xdr:spPr>
        <a:xfrm>
          <a:off x="85154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55" name="【体育館・プー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4" name="楕円 163"/>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129557</xdr:rowOff>
    </xdr:from>
    <xdr:ext cx="405111" cy="259045"/>
    <xdr:sp macro="" textlink="">
      <xdr:nvSpPr>
        <xdr:cNvPr id="165" name="【体育館・プール】&#10;有形固定資産減価償却率該当値テキスト"/>
        <xdr:cNvSpPr txBox="1"/>
      </xdr:nvSpPr>
      <xdr:spPr>
        <a:xfrm>
          <a:off x="46736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66" name="楕円 165"/>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60</xdr:row>
      <xdr:rowOff>30480</xdr:rowOff>
    </xdr:to>
    <xdr:cxnSp macro="">
      <xdr:nvCxnSpPr>
        <xdr:cNvPr id="167" name="直線コネクタ 166"/>
        <xdr:cNvCxnSpPr/>
      </xdr:nvCxnSpPr>
      <xdr:spPr>
        <a:xfrm>
          <a:off x="3797300" y="1021461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68" name="楕円 167"/>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99060</xdr:rowOff>
    </xdr:from>
    <xdr:to>
      <xdr:col>19</xdr:col>
      <xdr:colOff>177800</xdr:colOff>
      <xdr:row>59</xdr:row>
      <xdr:rowOff>137160</xdr:rowOff>
    </xdr:to>
    <xdr:cxnSp macro="">
      <xdr:nvCxnSpPr>
        <xdr:cNvPr id="169" name="直線コネクタ 168"/>
        <xdr:cNvCxnSpPr/>
      </xdr:nvCxnSpPr>
      <xdr:spPr>
        <a:xfrm flipV="1">
          <a:off x="2908300" y="1021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172" name="n_1mainValue【体育館・プール】&#10;有形固定資産減価償却率"/>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173" name="n_2mainValue【体育館・プール】&#10;有形固定資産減価償却率"/>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203"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78740</xdr:rowOff>
    </xdr:from>
    <xdr:to>
      <xdr:col>55</xdr:col>
      <xdr:colOff>50800</xdr:colOff>
      <xdr:row>61</xdr:row>
      <xdr:rowOff>8890</xdr:rowOff>
    </xdr:to>
    <xdr:sp macro="" textlink="">
      <xdr:nvSpPr>
        <xdr:cNvPr id="212" name="楕円 211"/>
        <xdr:cNvSpPr/>
      </xdr:nvSpPr>
      <xdr:spPr>
        <a:xfrm>
          <a:off x="10426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57167</xdr:rowOff>
    </xdr:from>
    <xdr:ext cx="469744" cy="259045"/>
    <xdr:sp macro="" textlink="">
      <xdr:nvSpPr>
        <xdr:cNvPr id="213" name="【体育館・プール】&#10;一人当たり面積該当値テキスト"/>
        <xdr:cNvSpPr txBox="1"/>
      </xdr:nvSpPr>
      <xdr:spPr>
        <a:xfrm>
          <a:off x="10515600"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78740</xdr:rowOff>
    </xdr:from>
    <xdr:to>
      <xdr:col>50</xdr:col>
      <xdr:colOff>165100</xdr:colOff>
      <xdr:row>61</xdr:row>
      <xdr:rowOff>8890</xdr:rowOff>
    </xdr:to>
    <xdr:sp macro="" textlink="">
      <xdr:nvSpPr>
        <xdr:cNvPr id="214" name="楕円 213"/>
        <xdr:cNvSpPr/>
      </xdr:nvSpPr>
      <xdr:spPr>
        <a:xfrm>
          <a:off x="958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129540</xdr:rowOff>
    </xdr:from>
    <xdr:to>
      <xdr:col>55</xdr:col>
      <xdr:colOff>0</xdr:colOff>
      <xdr:row>60</xdr:row>
      <xdr:rowOff>129540</xdr:rowOff>
    </xdr:to>
    <xdr:cxnSp macro="">
      <xdr:nvCxnSpPr>
        <xdr:cNvPr id="215" name="直線コネクタ 214"/>
        <xdr:cNvCxnSpPr/>
      </xdr:nvCxnSpPr>
      <xdr:spPr>
        <a:xfrm>
          <a:off x="9639300" y="10416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6" name="楕円 215"/>
        <xdr:cNvSpPr/>
      </xdr:nvSpPr>
      <xdr:spPr>
        <a:xfrm>
          <a:off x="869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83820</xdr:rowOff>
    </xdr:from>
    <xdr:to>
      <xdr:col>50</xdr:col>
      <xdr:colOff>114300</xdr:colOff>
      <xdr:row>60</xdr:row>
      <xdr:rowOff>129540</xdr:rowOff>
    </xdr:to>
    <xdr:cxnSp macro="">
      <xdr:nvCxnSpPr>
        <xdr:cNvPr id="217" name="直線コネクタ 216"/>
        <xdr:cNvCxnSpPr/>
      </xdr:nvCxnSpPr>
      <xdr:spPr>
        <a:xfrm>
          <a:off x="8750300" y="10370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xdr:rowOff>
    </xdr:from>
    <xdr:ext cx="469744" cy="259045"/>
    <xdr:sp macro="" textlink="">
      <xdr:nvSpPr>
        <xdr:cNvPr id="220" name="n_1mainValue【体育館・プール】&#10;一人当たり面積"/>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1" name="n_2main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8" name="テキスト ボックス 24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9" name="直線コネクタ 24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0" name="テキスト ボックス 24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1" name="直線コネクタ 25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2" name="テキスト ボックス 25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3" name="直線コネクタ 25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4" name="テキスト ボックス 25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5" name="直線コネクタ 25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6" name="テキスト ボックス 25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7" name="直線コネクタ 25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8" name="テキスト ボックス 25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262" name="直線コネクタ 261"/>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263"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264" name="直線コネクタ 263"/>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265"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266" name="直線コネクタ 265"/>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267"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268" name="フローチャート: 判断 267"/>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269" name="フローチャート: 判断 268"/>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270" name="フローチャート: 判断 269"/>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113030</xdr:rowOff>
    </xdr:from>
    <xdr:to>
      <xdr:col>24</xdr:col>
      <xdr:colOff>114300</xdr:colOff>
      <xdr:row>106</xdr:row>
      <xdr:rowOff>43180</xdr:rowOff>
    </xdr:to>
    <xdr:sp macro="" textlink="">
      <xdr:nvSpPr>
        <xdr:cNvPr id="276" name="楕円 275"/>
        <xdr:cNvSpPr/>
      </xdr:nvSpPr>
      <xdr:spPr>
        <a:xfrm>
          <a:off x="4584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135907</xdr:rowOff>
    </xdr:from>
    <xdr:ext cx="405111" cy="259045"/>
    <xdr:sp macro="" textlink="">
      <xdr:nvSpPr>
        <xdr:cNvPr id="277" name="【市民会館】&#10;有形固定資産減価償却率該当値テキスト"/>
        <xdr:cNvSpPr txBox="1"/>
      </xdr:nvSpPr>
      <xdr:spPr>
        <a:xfrm>
          <a:off x="4673600"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143511</xdr:rowOff>
    </xdr:from>
    <xdr:to>
      <xdr:col>20</xdr:col>
      <xdr:colOff>38100</xdr:colOff>
      <xdr:row>106</xdr:row>
      <xdr:rowOff>73661</xdr:rowOff>
    </xdr:to>
    <xdr:sp macro="" textlink="">
      <xdr:nvSpPr>
        <xdr:cNvPr id="278" name="楕円 277"/>
        <xdr:cNvSpPr/>
      </xdr:nvSpPr>
      <xdr:spPr>
        <a:xfrm>
          <a:off x="3746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163830</xdr:rowOff>
    </xdr:from>
    <xdr:to>
      <xdr:col>24</xdr:col>
      <xdr:colOff>63500</xdr:colOff>
      <xdr:row>106</xdr:row>
      <xdr:rowOff>22861</xdr:rowOff>
    </xdr:to>
    <xdr:cxnSp macro="">
      <xdr:nvCxnSpPr>
        <xdr:cNvPr id="279" name="直線コネクタ 278"/>
        <xdr:cNvCxnSpPr/>
      </xdr:nvCxnSpPr>
      <xdr:spPr>
        <a:xfrm flipV="1">
          <a:off x="3797300" y="181660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15875</xdr:rowOff>
    </xdr:from>
    <xdr:to>
      <xdr:col>15</xdr:col>
      <xdr:colOff>101600</xdr:colOff>
      <xdr:row>106</xdr:row>
      <xdr:rowOff>117475</xdr:rowOff>
    </xdr:to>
    <xdr:sp macro="" textlink="">
      <xdr:nvSpPr>
        <xdr:cNvPr id="280" name="楕円 279"/>
        <xdr:cNvSpPr/>
      </xdr:nvSpPr>
      <xdr:spPr>
        <a:xfrm>
          <a:off x="2857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22861</xdr:rowOff>
    </xdr:from>
    <xdr:to>
      <xdr:col>19</xdr:col>
      <xdr:colOff>177800</xdr:colOff>
      <xdr:row>106</xdr:row>
      <xdr:rowOff>66675</xdr:rowOff>
    </xdr:to>
    <xdr:cxnSp macro="">
      <xdr:nvCxnSpPr>
        <xdr:cNvPr id="281" name="直線コネクタ 280"/>
        <xdr:cNvCxnSpPr/>
      </xdr:nvCxnSpPr>
      <xdr:spPr>
        <a:xfrm flipV="1">
          <a:off x="2908300" y="181965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282"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283" name="n_2aveValue【市民会館】&#10;有形固定資産減価償却率"/>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90188</xdr:rowOff>
    </xdr:from>
    <xdr:ext cx="405111" cy="259045"/>
    <xdr:sp macro="" textlink="">
      <xdr:nvSpPr>
        <xdr:cNvPr id="284" name="n_1mainValue【市民会館】&#10;有形固定資産減価償却率"/>
        <xdr:cNvSpPr txBox="1"/>
      </xdr:nvSpPr>
      <xdr:spPr>
        <a:xfrm>
          <a:off x="35820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134002</xdr:rowOff>
    </xdr:from>
    <xdr:ext cx="405111" cy="259045"/>
    <xdr:sp macro="" textlink="">
      <xdr:nvSpPr>
        <xdr:cNvPr id="285" name="n_2mainValue【市民会館】&#10;有形固定資産減価償却率"/>
        <xdr:cNvSpPr txBox="1"/>
      </xdr:nvSpPr>
      <xdr:spPr>
        <a:xfrm>
          <a:off x="2705744" y="179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6" name="直線コネクタ 2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7" name="テキスト ボックス 2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8" name="直線コネクタ 2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9" name="テキスト ボックス 2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0" name="直線コネクタ 2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1" name="テキスト ボックス 3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2" name="直線コネクタ 3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3" name="テキスト ボックス 3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4" name="直線コネクタ 3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5" name="テキスト ボックス 3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09" name="直線コネクタ 30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1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11" name="直線コネクタ 31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1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13" name="直線コネクタ 31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14"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15" name="フローチャート: 判断 31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16" name="フローチャート: 判断 31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17" name="フローチャート: 判断 31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147320</xdr:rowOff>
    </xdr:from>
    <xdr:to>
      <xdr:col>55</xdr:col>
      <xdr:colOff>50800</xdr:colOff>
      <xdr:row>104</xdr:row>
      <xdr:rowOff>77470</xdr:rowOff>
    </xdr:to>
    <xdr:sp macro="" textlink="">
      <xdr:nvSpPr>
        <xdr:cNvPr id="323" name="楕円 322"/>
        <xdr:cNvSpPr/>
      </xdr:nvSpPr>
      <xdr:spPr>
        <a:xfrm>
          <a:off x="10426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170197</xdr:rowOff>
    </xdr:from>
    <xdr:ext cx="469744" cy="259045"/>
    <xdr:sp macro="" textlink="">
      <xdr:nvSpPr>
        <xdr:cNvPr id="324" name="【市民会館】&#10;一人当たり面積該当値テキスト"/>
        <xdr:cNvSpPr txBox="1"/>
      </xdr:nvSpPr>
      <xdr:spPr>
        <a:xfrm>
          <a:off x="10515600"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55880</xdr:rowOff>
    </xdr:from>
    <xdr:to>
      <xdr:col>50</xdr:col>
      <xdr:colOff>165100</xdr:colOff>
      <xdr:row>103</xdr:row>
      <xdr:rowOff>157480</xdr:rowOff>
    </xdr:to>
    <xdr:sp macro="" textlink="">
      <xdr:nvSpPr>
        <xdr:cNvPr id="325" name="楕円 324"/>
        <xdr:cNvSpPr/>
      </xdr:nvSpPr>
      <xdr:spPr>
        <a:xfrm>
          <a:off x="9588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106680</xdr:rowOff>
    </xdr:from>
    <xdr:to>
      <xdr:col>55</xdr:col>
      <xdr:colOff>0</xdr:colOff>
      <xdr:row>104</xdr:row>
      <xdr:rowOff>26670</xdr:rowOff>
    </xdr:to>
    <xdr:cxnSp macro="">
      <xdr:nvCxnSpPr>
        <xdr:cNvPr id="326" name="直線コネクタ 325"/>
        <xdr:cNvCxnSpPr/>
      </xdr:nvCxnSpPr>
      <xdr:spPr>
        <a:xfrm>
          <a:off x="9639300" y="177660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59689</xdr:rowOff>
    </xdr:from>
    <xdr:to>
      <xdr:col>46</xdr:col>
      <xdr:colOff>38100</xdr:colOff>
      <xdr:row>103</xdr:row>
      <xdr:rowOff>161289</xdr:rowOff>
    </xdr:to>
    <xdr:sp macro="" textlink="">
      <xdr:nvSpPr>
        <xdr:cNvPr id="327" name="楕円 326"/>
        <xdr:cNvSpPr/>
      </xdr:nvSpPr>
      <xdr:spPr>
        <a:xfrm>
          <a:off x="869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106680</xdr:rowOff>
    </xdr:from>
    <xdr:to>
      <xdr:col>50</xdr:col>
      <xdr:colOff>114300</xdr:colOff>
      <xdr:row>103</xdr:row>
      <xdr:rowOff>110489</xdr:rowOff>
    </xdr:to>
    <xdr:cxnSp macro="">
      <xdr:nvCxnSpPr>
        <xdr:cNvPr id="328" name="直線コネクタ 327"/>
        <xdr:cNvCxnSpPr/>
      </xdr:nvCxnSpPr>
      <xdr:spPr>
        <a:xfrm flipV="1">
          <a:off x="8750300" y="17766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32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330"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2557</xdr:rowOff>
    </xdr:from>
    <xdr:ext cx="469744" cy="259045"/>
    <xdr:sp macro="" textlink="">
      <xdr:nvSpPr>
        <xdr:cNvPr id="331" name="n_1mainValue【市民会館】&#10;一人当たり面積"/>
        <xdr:cNvSpPr txBox="1"/>
      </xdr:nvSpPr>
      <xdr:spPr>
        <a:xfrm>
          <a:off x="93917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6366</xdr:rowOff>
    </xdr:from>
    <xdr:ext cx="469744" cy="259045"/>
    <xdr:sp macro="" textlink="">
      <xdr:nvSpPr>
        <xdr:cNvPr id="332" name="n_2mainValue【市民会館】&#10;一人当たり面積"/>
        <xdr:cNvSpPr txBox="1"/>
      </xdr:nvSpPr>
      <xdr:spPr>
        <a:xfrm>
          <a:off x="8515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4" name="テキスト ボックス 34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2" name="テキスト ボックス 35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56" name="直線コネクタ 355"/>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57"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58" name="直線コネクタ 357"/>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59"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60" name="直線コネクタ 359"/>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61"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62" name="フローチャート: 判断 361"/>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63" name="フローチャート: 判断 362"/>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364" name="フローチャート: 判断 363"/>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370" name="楕円 369"/>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38752</xdr:rowOff>
    </xdr:from>
    <xdr:ext cx="405111" cy="259045"/>
    <xdr:sp macro="" textlink="">
      <xdr:nvSpPr>
        <xdr:cNvPr id="371" name="【一般廃棄物処理施設】&#10;有形固定資産減価償却率該当値テキスト"/>
        <xdr:cNvSpPr txBox="1"/>
      </xdr:nvSpPr>
      <xdr:spPr>
        <a:xfrm>
          <a:off x="163576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372" name="楕円 371"/>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66675</xdr:rowOff>
    </xdr:from>
    <xdr:to>
      <xdr:col>85</xdr:col>
      <xdr:colOff>127000</xdr:colOff>
      <xdr:row>35</xdr:row>
      <xdr:rowOff>118110</xdr:rowOff>
    </xdr:to>
    <xdr:cxnSp macro="">
      <xdr:nvCxnSpPr>
        <xdr:cNvPr id="373" name="直線コネクタ 372"/>
        <xdr:cNvCxnSpPr/>
      </xdr:nvCxnSpPr>
      <xdr:spPr>
        <a:xfrm flipV="1">
          <a:off x="15481300" y="60674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374" name="楕円 373"/>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35</xdr:row>
      <xdr:rowOff>169545</xdr:rowOff>
    </xdr:to>
    <xdr:cxnSp macro="">
      <xdr:nvCxnSpPr>
        <xdr:cNvPr id="375" name="直線コネクタ 374"/>
        <xdr:cNvCxnSpPr/>
      </xdr:nvCxnSpPr>
      <xdr:spPr>
        <a:xfrm flipV="1">
          <a:off x="14592300" y="61188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376"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78122</xdr:rowOff>
    </xdr:from>
    <xdr:ext cx="405111" cy="259045"/>
    <xdr:sp macro="" textlink="">
      <xdr:nvSpPr>
        <xdr:cNvPr id="377" name="n_2aveValue【一般廃棄物処理施設】&#10;有形固定資産減価償却率"/>
        <xdr:cNvSpPr txBox="1"/>
      </xdr:nvSpPr>
      <xdr:spPr>
        <a:xfrm>
          <a:off x="143897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378" name="n_1mainValue【一般廃棄物処理施設】&#10;有形固定資産減価償却率"/>
        <xdr:cNvSpPr txBox="1"/>
      </xdr:nvSpPr>
      <xdr:spPr>
        <a:xfrm>
          <a:off x="1526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379" name="n_2mainValue【一般廃棄物処理施設】&#10;有形固定資産減価償却率"/>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1" name="テキスト ボックス 39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93" name="テキスト ボックス 39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95" name="テキスト ボックス 39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97" name="テキスト ボックス 39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9" name="テキスト ボックス 39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01" name="テキスト ボックス 40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05" name="直線コネクタ 404"/>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06"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07" name="直線コネクタ 406"/>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08"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09" name="直線コネクタ 408"/>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10"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11" name="フローチャート: 判断 410"/>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12" name="フローチャート: 判断 411"/>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13" name="フローチャート: 判断 412"/>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64305</xdr:rowOff>
    </xdr:from>
    <xdr:to>
      <xdr:col>116</xdr:col>
      <xdr:colOff>114300</xdr:colOff>
      <xdr:row>39</xdr:row>
      <xdr:rowOff>165905</xdr:rowOff>
    </xdr:to>
    <xdr:sp macro="" textlink="">
      <xdr:nvSpPr>
        <xdr:cNvPr id="419" name="楕円 418"/>
        <xdr:cNvSpPr/>
      </xdr:nvSpPr>
      <xdr:spPr>
        <a:xfrm>
          <a:off x="22110700" y="67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42732</xdr:rowOff>
    </xdr:from>
    <xdr:ext cx="534377" cy="259045"/>
    <xdr:sp macro="" textlink="">
      <xdr:nvSpPr>
        <xdr:cNvPr id="420" name="【一般廃棄物処理施設】&#10;一人当たり有形固定資産（償却資産）額該当値テキスト"/>
        <xdr:cNvSpPr txBox="1"/>
      </xdr:nvSpPr>
      <xdr:spPr>
        <a:xfrm>
          <a:off x="22199600" y="67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65002</xdr:rowOff>
    </xdr:from>
    <xdr:to>
      <xdr:col>112</xdr:col>
      <xdr:colOff>38100</xdr:colOff>
      <xdr:row>39</xdr:row>
      <xdr:rowOff>166602</xdr:rowOff>
    </xdr:to>
    <xdr:sp macro="" textlink="">
      <xdr:nvSpPr>
        <xdr:cNvPr id="421" name="楕円 420"/>
        <xdr:cNvSpPr/>
      </xdr:nvSpPr>
      <xdr:spPr>
        <a:xfrm>
          <a:off x="21272500" y="675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115105</xdr:rowOff>
    </xdr:from>
    <xdr:to>
      <xdr:col>116</xdr:col>
      <xdr:colOff>63500</xdr:colOff>
      <xdr:row>39</xdr:row>
      <xdr:rowOff>115802</xdr:rowOff>
    </xdr:to>
    <xdr:cxnSp macro="">
      <xdr:nvCxnSpPr>
        <xdr:cNvPr id="422" name="直線コネクタ 421"/>
        <xdr:cNvCxnSpPr/>
      </xdr:nvCxnSpPr>
      <xdr:spPr>
        <a:xfrm flipV="1">
          <a:off x="21323300" y="6801655"/>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66602</xdr:rowOff>
    </xdr:from>
    <xdr:to>
      <xdr:col>107</xdr:col>
      <xdr:colOff>101600</xdr:colOff>
      <xdr:row>39</xdr:row>
      <xdr:rowOff>168202</xdr:rowOff>
    </xdr:to>
    <xdr:sp macro="" textlink="">
      <xdr:nvSpPr>
        <xdr:cNvPr id="423" name="楕円 422"/>
        <xdr:cNvSpPr/>
      </xdr:nvSpPr>
      <xdr:spPr>
        <a:xfrm>
          <a:off x="20383500" y="67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115802</xdr:rowOff>
    </xdr:from>
    <xdr:to>
      <xdr:col>111</xdr:col>
      <xdr:colOff>177800</xdr:colOff>
      <xdr:row>39</xdr:row>
      <xdr:rowOff>117402</xdr:rowOff>
    </xdr:to>
    <xdr:cxnSp macro="">
      <xdr:nvCxnSpPr>
        <xdr:cNvPr id="424" name="直線コネクタ 423"/>
        <xdr:cNvCxnSpPr/>
      </xdr:nvCxnSpPr>
      <xdr:spPr>
        <a:xfrm flipV="1">
          <a:off x="20434300" y="680235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425"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426"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157729</xdr:rowOff>
    </xdr:from>
    <xdr:ext cx="534377" cy="259045"/>
    <xdr:sp macro="" textlink="">
      <xdr:nvSpPr>
        <xdr:cNvPr id="427" name="n_1mainValue【一般廃棄物処理施設】&#10;一人当たり有形固定資産（償却資産）額"/>
        <xdr:cNvSpPr txBox="1"/>
      </xdr:nvSpPr>
      <xdr:spPr>
        <a:xfrm>
          <a:off x="21043411" y="684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159329</xdr:rowOff>
    </xdr:from>
    <xdr:ext cx="534377" cy="259045"/>
    <xdr:sp macro="" textlink="">
      <xdr:nvSpPr>
        <xdr:cNvPr id="428" name="n_2mainValue【一般廃棄物処理施設】&#10;一人当たり有形固定資産（償却資産）額"/>
        <xdr:cNvSpPr txBox="1"/>
      </xdr:nvSpPr>
      <xdr:spPr>
        <a:xfrm>
          <a:off x="20167111" y="68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0" name="直線コネクタ 4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1" name="テキスト ボックス 44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2" name="直線コネクタ 4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3" name="テキスト ボックス 4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4" name="直線コネクタ 4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5" name="テキスト ボックス 4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6" name="直線コネクタ 4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7" name="テキスト ボックス 4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51" name="直線コネクタ 450"/>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52"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53" name="直線コネクタ 452"/>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54"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55" name="直線コネクタ 45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56"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57" name="フローチャート: 判断 456"/>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58" name="フローチャート: 判断 457"/>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459" name="フローチャート: 判断 458"/>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465" name="楕円 464"/>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466" name="【保健センター・保健所】&#10;有形固定資産減価償却率該当値テキスト"/>
        <xdr:cNvSpPr txBox="1"/>
      </xdr:nvSpPr>
      <xdr:spPr>
        <a:xfrm>
          <a:off x="16357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xdr:rowOff>
    </xdr:from>
    <xdr:to>
      <xdr:col>81</xdr:col>
      <xdr:colOff>101600</xdr:colOff>
      <xdr:row>58</xdr:row>
      <xdr:rowOff>112522</xdr:rowOff>
    </xdr:to>
    <xdr:sp macro="" textlink="">
      <xdr:nvSpPr>
        <xdr:cNvPr id="467" name="楕円 466"/>
        <xdr:cNvSpPr/>
      </xdr:nvSpPr>
      <xdr:spPr>
        <a:xfrm>
          <a:off x="15430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58</xdr:row>
      <xdr:rowOff>61722</xdr:rowOff>
    </xdr:to>
    <xdr:cxnSp macro="">
      <xdr:nvCxnSpPr>
        <xdr:cNvPr id="468" name="直線コネクタ 467"/>
        <xdr:cNvCxnSpPr/>
      </xdr:nvCxnSpPr>
      <xdr:spPr>
        <a:xfrm flipV="1">
          <a:off x="15481300" y="99555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58928</xdr:rowOff>
    </xdr:from>
    <xdr:to>
      <xdr:col>76</xdr:col>
      <xdr:colOff>165100</xdr:colOff>
      <xdr:row>58</xdr:row>
      <xdr:rowOff>160528</xdr:rowOff>
    </xdr:to>
    <xdr:sp macro="" textlink="">
      <xdr:nvSpPr>
        <xdr:cNvPr id="469" name="楕円 468"/>
        <xdr:cNvSpPr/>
      </xdr:nvSpPr>
      <xdr:spPr>
        <a:xfrm>
          <a:off x="14541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61722</xdr:rowOff>
    </xdr:from>
    <xdr:to>
      <xdr:col>81</xdr:col>
      <xdr:colOff>50800</xdr:colOff>
      <xdr:row>58</xdr:row>
      <xdr:rowOff>109728</xdr:rowOff>
    </xdr:to>
    <xdr:cxnSp macro="">
      <xdr:nvCxnSpPr>
        <xdr:cNvPr id="470" name="直線コネクタ 469"/>
        <xdr:cNvCxnSpPr/>
      </xdr:nvCxnSpPr>
      <xdr:spPr>
        <a:xfrm flipV="1">
          <a:off x="14592300" y="100058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471"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472" name="n_2ave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129049</xdr:rowOff>
    </xdr:from>
    <xdr:ext cx="405111" cy="259045"/>
    <xdr:sp macro="" textlink="">
      <xdr:nvSpPr>
        <xdr:cNvPr id="473" name="n_1mainValue【保健センター・保健所】&#10;有形固定資産減価償却率"/>
        <xdr:cNvSpPr txBox="1"/>
      </xdr:nvSpPr>
      <xdr:spPr>
        <a:xfrm>
          <a:off x="152660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5605</xdr:rowOff>
    </xdr:from>
    <xdr:ext cx="405111" cy="259045"/>
    <xdr:sp macro="" textlink="">
      <xdr:nvSpPr>
        <xdr:cNvPr id="474" name="n_2mainValue【保健センター・保健所】&#10;有形固定資産減価償却率"/>
        <xdr:cNvSpPr txBox="1"/>
      </xdr:nvSpPr>
      <xdr:spPr>
        <a:xfrm>
          <a:off x="14389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496" name="直線コネクタ 495"/>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497"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498" name="直線コネクタ 497"/>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00" name="直線コネクタ 49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01"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02" name="フローチャート: 判断 501"/>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3" name="フローチャート: 判断 50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04" name="フローチャート: 判断 503"/>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10" name="楕円 509"/>
        <xdr:cNvSpPr/>
      </xdr:nvSpPr>
      <xdr:spPr>
        <a:xfrm>
          <a:off x="22110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63517</xdr:rowOff>
    </xdr:from>
    <xdr:ext cx="469744" cy="259045"/>
    <xdr:sp macro="" textlink="">
      <xdr:nvSpPr>
        <xdr:cNvPr id="511" name="【保健センター・保健所】&#10;一人当たり面積該当値テキスト"/>
        <xdr:cNvSpPr txBox="1"/>
      </xdr:nvSpPr>
      <xdr:spPr>
        <a:xfrm>
          <a:off x="22199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512" name="楕円 511"/>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91440</xdr:rowOff>
    </xdr:to>
    <xdr:cxnSp macro="">
      <xdr:nvCxnSpPr>
        <xdr:cNvPr id="513" name="直線コネクタ 512"/>
        <xdr:cNvCxnSpPr/>
      </xdr:nvCxnSpPr>
      <xdr:spPr>
        <a:xfrm>
          <a:off x="21323300" y="10287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514" name="楕円 513"/>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0</xdr:rowOff>
    </xdr:to>
    <xdr:cxnSp macro="">
      <xdr:nvCxnSpPr>
        <xdr:cNvPr id="515" name="直線コネクタ 514"/>
        <xdr:cNvCxnSpPr/>
      </xdr:nvCxnSpPr>
      <xdr:spPr>
        <a:xfrm>
          <a:off x="20434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16"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517" name="n_2aveValue【保健センター・保健所】&#10;一人当たり面積"/>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518"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9" name="n_2main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0" name="テキスト ボックス 5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2" name="テキスト ボックス 5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0" name="テキスト ボックス 5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104775</xdr:rowOff>
    </xdr:from>
    <xdr:to>
      <xdr:col>85</xdr:col>
      <xdr:colOff>126364</xdr:colOff>
      <xdr:row>85</xdr:row>
      <xdr:rowOff>26670</xdr:rowOff>
    </xdr:to>
    <xdr:cxnSp macro="">
      <xdr:nvCxnSpPr>
        <xdr:cNvPr id="544" name="直線コネクタ 543"/>
        <xdr:cNvCxnSpPr/>
      </xdr:nvCxnSpPr>
      <xdr:spPr>
        <a:xfrm flipV="1">
          <a:off x="16318864" y="13820775"/>
          <a:ext cx="0" cy="77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30497</xdr:rowOff>
    </xdr:from>
    <xdr:ext cx="405111" cy="259045"/>
    <xdr:sp macro="" textlink="">
      <xdr:nvSpPr>
        <xdr:cNvPr id="545" name="【消防施設】&#10;有形固定資産減価償却率最小値テキスト"/>
        <xdr:cNvSpPr txBox="1"/>
      </xdr:nvSpPr>
      <xdr:spPr>
        <a:xfrm>
          <a:off x="163576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26670</xdr:rowOff>
    </xdr:from>
    <xdr:to>
      <xdr:col>86</xdr:col>
      <xdr:colOff>25400</xdr:colOff>
      <xdr:row>85</xdr:row>
      <xdr:rowOff>26670</xdr:rowOff>
    </xdr:to>
    <xdr:cxnSp macro="">
      <xdr:nvCxnSpPr>
        <xdr:cNvPr id="546" name="直線コネクタ 545"/>
        <xdr:cNvCxnSpPr/>
      </xdr:nvCxnSpPr>
      <xdr:spPr>
        <a:xfrm>
          <a:off x="16230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51452</xdr:rowOff>
    </xdr:from>
    <xdr:ext cx="405111" cy="259045"/>
    <xdr:sp macro="" textlink="">
      <xdr:nvSpPr>
        <xdr:cNvPr id="547" name="【消防施設】&#10;有形固定資産減価償却率最大値テキスト"/>
        <xdr:cNvSpPr txBox="1"/>
      </xdr:nvSpPr>
      <xdr:spPr>
        <a:xfrm>
          <a:off x="16357600" y="1359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104775</xdr:rowOff>
    </xdr:from>
    <xdr:to>
      <xdr:col>86</xdr:col>
      <xdr:colOff>25400</xdr:colOff>
      <xdr:row>80</xdr:row>
      <xdr:rowOff>104775</xdr:rowOff>
    </xdr:to>
    <xdr:cxnSp macro="">
      <xdr:nvCxnSpPr>
        <xdr:cNvPr id="548" name="直線コネクタ 547"/>
        <xdr:cNvCxnSpPr/>
      </xdr:nvCxnSpPr>
      <xdr:spPr>
        <a:xfrm>
          <a:off x="162306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49" name="【消防施設】&#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50" name="フローチャート: 判断 549"/>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17780</xdr:rowOff>
    </xdr:from>
    <xdr:to>
      <xdr:col>81</xdr:col>
      <xdr:colOff>101600</xdr:colOff>
      <xdr:row>83</xdr:row>
      <xdr:rowOff>119380</xdr:rowOff>
    </xdr:to>
    <xdr:sp macro="" textlink="">
      <xdr:nvSpPr>
        <xdr:cNvPr id="551" name="フローチャート: 判断 550"/>
        <xdr:cNvSpPr/>
      </xdr:nvSpPr>
      <xdr:spPr>
        <a:xfrm>
          <a:off x="15430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2" name="フローチャート: 判断 551"/>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558" name="楕円 557"/>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95902</xdr:rowOff>
    </xdr:from>
    <xdr:ext cx="405111" cy="259045"/>
    <xdr:sp macro="" textlink="">
      <xdr:nvSpPr>
        <xdr:cNvPr id="559" name="【消防施設】&#10;有形固定資産減価償却率該当値テキスト"/>
        <xdr:cNvSpPr txBox="1"/>
      </xdr:nvSpPr>
      <xdr:spPr>
        <a:xfrm>
          <a:off x="16357600"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560" name="楕円 559"/>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152400</xdr:rowOff>
    </xdr:to>
    <xdr:cxnSp macro="">
      <xdr:nvCxnSpPr>
        <xdr:cNvPr id="561" name="直線コネクタ 560"/>
        <xdr:cNvCxnSpPr/>
      </xdr:nvCxnSpPr>
      <xdr:spPr>
        <a:xfrm flipV="1">
          <a:off x="15481300" y="14182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139700</xdr:rowOff>
    </xdr:from>
    <xdr:to>
      <xdr:col>76</xdr:col>
      <xdr:colOff>165100</xdr:colOff>
      <xdr:row>79</xdr:row>
      <xdr:rowOff>69850</xdr:rowOff>
    </xdr:to>
    <xdr:sp macro="" textlink="">
      <xdr:nvSpPr>
        <xdr:cNvPr id="562" name="楕円 561"/>
        <xdr:cNvSpPr/>
      </xdr:nvSpPr>
      <xdr:spPr>
        <a:xfrm>
          <a:off x="1454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19050</xdr:rowOff>
    </xdr:from>
    <xdr:to>
      <xdr:col>81</xdr:col>
      <xdr:colOff>50800</xdr:colOff>
      <xdr:row>82</xdr:row>
      <xdr:rowOff>152400</xdr:rowOff>
    </xdr:to>
    <xdr:cxnSp macro="">
      <xdr:nvCxnSpPr>
        <xdr:cNvPr id="563" name="直線コネクタ 562"/>
        <xdr:cNvCxnSpPr/>
      </xdr:nvCxnSpPr>
      <xdr:spPr>
        <a:xfrm>
          <a:off x="14592300" y="13563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110507</xdr:rowOff>
    </xdr:from>
    <xdr:ext cx="405111" cy="259045"/>
    <xdr:sp macro="" textlink="">
      <xdr:nvSpPr>
        <xdr:cNvPr id="564" name="n_1aveValue【消防施設】&#10;有形固定資産減価償却率"/>
        <xdr:cNvSpPr txBox="1"/>
      </xdr:nvSpPr>
      <xdr:spPr>
        <a:xfrm>
          <a:off x="15266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65"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48277</xdr:rowOff>
    </xdr:from>
    <xdr:ext cx="405111" cy="259045"/>
    <xdr:sp macro="" textlink="">
      <xdr:nvSpPr>
        <xdr:cNvPr id="566" name="n_1mainValue【消防施設】&#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86377</xdr:rowOff>
    </xdr:from>
    <xdr:ext cx="405111" cy="259045"/>
    <xdr:sp macro="" textlink="">
      <xdr:nvSpPr>
        <xdr:cNvPr id="567" name="n_2mainValue【消防施設】&#10;有形固定資産減価償却率"/>
        <xdr:cNvSpPr txBox="1"/>
      </xdr:nvSpPr>
      <xdr:spPr>
        <a:xfrm>
          <a:off x="14389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8" name="直線コネクタ 5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9" name="テキスト ボックス 5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0" name="直線コネクタ 5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1" name="テキスト ボックス 5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4" name="直線コネクタ 5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5" name="テキスト ボックス 5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6" name="直線コネクタ 5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7" name="テキスト ボックス 5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1" name="直線コネクタ 590"/>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2"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3" name="直線コネクタ 59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594"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595" name="直線コネクタ 594"/>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596"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597" name="フローチャート: 判断 596"/>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598" name="フローチャート: 判断 597"/>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99" name="フローチャート: 判断 59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5" name="楕円 604"/>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606" name="【消防施設】&#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07" name="楕円 606"/>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08" name="直線コネクタ 607"/>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609" name="楕円 608"/>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86</xdr:row>
      <xdr:rowOff>15239</xdr:rowOff>
    </xdr:to>
    <xdr:cxnSp macro="">
      <xdr:nvCxnSpPr>
        <xdr:cNvPr id="610" name="直線コネクタ 609"/>
        <xdr:cNvCxnSpPr/>
      </xdr:nvCxnSpPr>
      <xdr:spPr>
        <a:xfrm flipV="1">
          <a:off x="20434300" y="143256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611"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2"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13"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14"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7" name="テキスト ボックス 6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5" name="テキスト ボックス 6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39" name="直線コネクタ 638"/>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40"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41" name="直線コネクタ 640"/>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42"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43" name="直線コネクタ 642"/>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644" name="【庁舎】&#10;有形固定資産減価償却率平均値テキスト"/>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45" name="フローチャート: 判断 644"/>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6" name="フローチャート: 判断 645"/>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47" name="フローチャート: 判断 646"/>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53" name="楕円 652"/>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91457</xdr:rowOff>
    </xdr:from>
    <xdr:ext cx="405111" cy="259045"/>
    <xdr:sp macro="" textlink="">
      <xdr:nvSpPr>
        <xdr:cNvPr id="654" name="【庁舎】&#10;有形固定資産減価償却率該当値テキスト"/>
        <xdr:cNvSpPr txBox="1"/>
      </xdr:nvSpPr>
      <xdr:spPr>
        <a:xfrm>
          <a:off x="163576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55" name="楕円 654"/>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163830</xdr:rowOff>
    </xdr:to>
    <xdr:cxnSp macro="">
      <xdr:nvCxnSpPr>
        <xdr:cNvPr id="656" name="直線コネクタ 655"/>
        <xdr:cNvCxnSpPr/>
      </xdr:nvCxnSpPr>
      <xdr:spPr>
        <a:xfrm>
          <a:off x="15481300" y="178689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657" name="楕円 656"/>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104</xdr:row>
      <xdr:rowOff>38100</xdr:rowOff>
    </xdr:to>
    <xdr:cxnSp macro="">
      <xdr:nvCxnSpPr>
        <xdr:cNvPr id="658" name="直線コネクタ 657"/>
        <xdr:cNvCxnSpPr/>
      </xdr:nvCxnSpPr>
      <xdr:spPr>
        <a:xfrm>
          <a:off x="14592300" y="177698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59"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660"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661" name="n_1mainValue【庁舎】&#10;有形固定資産減価償却率"/>
        <xdr:cNvSpPr txBox="1"/>
      </xdr:nvSpPr>
      <xdr:spPr>
        <a:xfrm>
          <a:off x="15266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662" name="n_2mainValue【庁舎】&#10;有形固定資産減価償却率"/>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84" name="直線コネクタ 683"/>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85"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86" name="直線コネクタ 685"/>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7"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8" name="直線コネクタ 687"/>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689"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90" name="フローチャート: 判断 689"/>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91" name="フローチャート: 判断 690"/>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692" name="フローチャート: 判断 691"/>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98" name="楕円 697"/>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161562</xdr:rowOff>
    </xdr:from>
    <xdr:ext cx="469744" cy="259045"/>
    <xdr:sp macro="" textlink="">
      <xdr:nvSpPr>
        <xdr:cNvPr id="699" name="【庁舎】&#10;一人当たり面積該当値テキスト"/>
        <xdr:cNvSpPr txBox="1"/>
      </xdr:nvSpPr>
      <xdr:spPr>
        <a:xfrm>
          <a:off x="221996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700" name="楕円 699"/>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62485</xdr:rowOff>
    </xdr:to>
    <xdr:cxnSp macro="">
      <xdr:nvCxnSpPr>
        <xdr:cNvPr id="701" name="直線コネクタ 700"/>
        <xdr:cNvCxnSpPr/>
      </xdr:nvCxnSpPr>
      <xdr:spPr>
        <a:xfrm>
          <a:off x="21323300" y="182224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702" name="楕円 701"/>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48768</xdr:rowOff>
    </xdr:to>
    <xdr:cxnSp macro="">
      <xdr:nvCxnSpPr>
        <xdr:cNvPr id="703" name="直線コネクタ 702"/>
        <xdr:cNvCxnSpPr/>
      </xdr:nvCxnSpPr>
      <xdr:spPr>
        <a:xfrm>
          <a:off x="20434300" y="1821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04"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05"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90695</xdr:rowOff>
    </xdr:from>
    <xdr:ext cx="469744" cy="259045"/>
    <xdr:sp macro="" textlink="">
      <xdr:nvSpPr>
        <xdr:cNvPr id="706" name="n_1mainValue【庁舎】&#10;一人当たり面積"/>
        <xdr:cNvSpPr txBox="1"/>
      </xdr:nvSpPr>
      <xdr:spPr>
        <a:xfrm>
          <a:off x="21075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707" name="n_2mainValue【庁舎】&#10;一人当たり面積"/>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類似団体と比較して特に有形固定資産減価償却率が高くなっている施設は、保健センター、一般廃棄物処理施設、児童館、幼稚園・保育所であり、特に低くなっている施設は、公営住宅、図書館である。</a:t>
          </a:r>
          <a:endParaRPr lang="ja-JP" altLang="ja-JP">
            <a:effectLst/>
          </a:endParaRPr>
        </a:p>
        <a:p>
          <a:r>
            <a:rPr kumimoji="1" lang="ja-JP" altLang="ja-JP" sz="1100">
              <a:solidFill>
                <a:schemeClr val="dk1"/>
              </a:solidFill>
              <a:effectLst/>
              <a:latin typeface="+mn-lt"/>
              <a:ea typeface="+mn-ea"/>
              <a:cs typeface="+mn-cs"/>
            </a:rPr>
            <a:t>　庁舎については騎西総合支所の改修工事を実施したことにより、有形固定資産減価償却率が改善した。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学校施設については昭和中学校の大規模改造工事を実施したことにより、有形固定資産減価償却率が改善した。</a:t>
          </a:r>
          <a:endParaRPr lang="ja-JP" altLang="ja-JP">
            <a:effectLst/>
          </a:endParaRPr>
        </a:p>
        <a:p>
          <a:r>
            <a:rPr kumimoji="1" lang="ja-JP" altLang="ja-JP" sz="1100">
              <a:solidFill>
                <a:schemeClr val="dk1"/>
              </a:solidFill>
              <a:effectLst/>
              <a:latin typeface="+mn-lt"/>
              <a:ea typeface="+mn-ea"/>
              <a:cs typeface="+mn-cs"/>
            </a:rPr>
            <a:t>　公営住宅については平成になってから建設されたものがほとんどであり耐用年数の半分程度しか経過していないため、類似団体平均を大きく下回っている。</a:t>
          </a:r>
          <a:endParaRPr lang="ja-JP" altLang="ja-JP">
            <a:effectLst/>
          </a:endParaRPr>
        </a:p>
        <a:p>
          <a:r>
            <a:rPr kumimoji="1" lang="ja-JP" altLang="ja-JP" sz="1100">
              <a:solidFill>
                <a:schemeClr val="dk1"/>
              </a:solidFill>
              <a:effectLst/>
              <a:latin typeface="+mn-lt"/>
              <a:ea typeface="+mn-ea"/>
              <a:cs typeface="+mn-cs"/>
            </a:rPr>
            <a:t>　公共施設等総合管理計画に基づき、今後、老朽化が著しい騎西中央幼稚園の騎西小学校との複合化など維持管理費用の減少が見込める施設の統廃合に取り組んでいく。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113,754
111,934
133.30
42,760,661
38,842,525
3,607,034
24,342,013
32,836,192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類似団体平均及び埼玉県平均と比べるとそれぞれ</a:t>
          </a:r>
          <a:r>
            <a:rPr lang="en-US" altLang="ja-JP" sz="1100" b="0" i="0" baseline="0">
              <a:solidFill>
                <a:schemeClr val="dk1"/>
              </a:solidFill>
              <a:effectLst/>
              <a:latin typeface="+mn-lt"/>
              <a:ea typeface="+mn-ea"/>
              <a:cs typeface="+mn-cs"/>
            </a:rPr>
            <a:t>0.09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下回っている。また、近年ほぼ横ばいであるため、引き続き、法人市民税等による市税収入を確保し、財政力の向上を目指す。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103612</xdr:rowOff>
    </xdr:from>
    <xdr:ext cx="762000" cy="259045"/>
    <xdr:sp macro="" textlink="">
      <xdr:nvSpPr>
        <xdr:cNvPr id="99" name="テキスト ボックス 98"/>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類似団体平均及び埼玉県平均と比べるとそれぞれ</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下回っている。 </a:t>
          </a:r>
          <a:endParaRPr lang="ja-JP" altLang="ja-JP" sz="1400">
            <a:effectLst/>
          </a:endParaRPr>
        </a:p>
        <a:p>
          <a:pPr rtl="0" eaLnBrk="1" fontAlgn="base"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した。これは、分子となる</a:t>
          </a:r>
          <a:r>
            <a:rPr lang="ja-JP" altLang="en-US" sz="1100" b="0" i="0" baseline="0">
              <a:solidFill>
                <a:schemeClr val="dk1"/>
              </a:solidFill>
              <a:effectLst/>
              <a:latin typeface="+mn-lt"/>
              <a:ea typeface="+mn-ea"/>
              <a:cs typeface="+mn-cs"/>
            </a:rPr>
            <a:t>扶助費や公債費等の</a:t>
          </a:r>
          <a:r>
            <a:rPr lang="ja-JP" altLang="ja-JP" sz="1100" b="0" i="0" baseline="0">
              <a:solidFill>
                <a:schemeClr val="dk1"/>
              </a:solidFill>
              <a:effectLst/>
              <a:latin typeface="+mn-lt"/>
              <a:ea typeface="+mn-ea"/>
              <a:cs typeface="+mn-cs"/>
            </a:rPr>
            <a:t>経常支出が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し、分母となる</a:t>
          </a:r>
          <a:r>
            <a:rPr lang="ja-JP" altLang="en-US" sz="1100" b="0" i="0" baseline="0">
              <a:solidFill>
                <a:schemeClr val="dk1"/>
              </a:solidFill>
              <a:effectLst/>
              <a:latin typeface="+mn-lt"/>
              <a:ea typeface="+mn-ea"/>
              <a:cs typeface="+mn-cs"/>
            </a:rPr>
            <a:t>地方税</a:t>
          </a:r>
          <a:r>
            <a:rPr lang="ja-JP" altLang="ja-JP" sz="1100" b="0" i="0" baseline="0">
              <a:solidFill>
                <a:schemeClr val="dk1"/>
              </a:solidFill>
              <a:effectLst/>
              <a:latin typeface="+mn-lt"/>
              <a:ea typeface="+mn-ea"/>
              <a:cs typeface="+mn-cs"/>
            </a:rPr>
            <a:t>や地方消費税等の経常収入と臨時財政対策債が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したためである。</a:t>
          </a:r>
          <a:endParaRPr lang="ja-JP" altLang="ja-JP" sz="1400">
            <a:effectLst/>
          </a:endParaRPr>
        </a:p>
        <a:p>
          <a:pPr rtl="0"/>
          <a:r>
            <a:rPr lang="ja-JP" altLang="ja-JP" sz="1100" b="0" i="0" baseline="0">
              <a:solidFill>
                <a:schemeClr val="dk1"/>
              </a:solidFill>
              <a:effectLst/>
              <a:latin typeface="+mn-lt"/>
              <a:ea typeface="+mn-ea"/>
              <a:cs typeface="+mn-cs"/>
            </a:rPr>
            <a:t>　今後も自主財源の確保と更なる行財政改革を推進するとともに、歳出の経常経費削減に努める。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63</xdr:row>
      <xdr:rowOff>102235</xdr:rowOff>
    </xdr:to>
    <xdr:cxnSp macro="">
      <xdr:nvCxnSpPr>
        <xdr:cNvPr id="130" name="直線コネクタ 129"/>
        <xdr:cNvCxnSpPr/>
      </xdr:nvCxnSpPr>
      <xdr:spPr>
        <a:xfrm flipV="1">
          <a:off x="4114800" y="10728643"/>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74613</xdr:rowOff>
    </xdr:from>
    <xdr:to>
      <xdr:col>19</xdr:col>
      <xdr:colOff>133350</xdr:colOff>
      <xdr:row>63</xdr:row>
      <xdr:rowOff>102235</xdr:rowOff>
    </xdr:to>
    <xdr:cxnSp macro="">
      <xdr:nvCxnSpPr>
        <xdr:cNvPr id="133" name="直線コネクタ 132"/>
        <xdr:cNvCxnSpPr/>
      </xdr:nvCxnSpPr>
      <xdr:spPr>
        <a:xfrm>
          <a:off x="3225800" y="10704513"/>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74613</xdr:rowOff>
    </xdr:from>
    <xdr:to>
      <xdr:col>15</xdr:col>
      <xdr:colOff>82550</xdr:colOff>
      <xdr:row>62</xdr:row>
      <xdr:rowOff>122872</xdr:rowOff>
    </xdr:to>
    <xdr:cxnSp macro="">
      <xdr:nvCxnSpPr>
        <xdr:cNvPr id="136" name="直線コネクタ 135"/>
        <xdr:cNvCxnSpPr/>
      </xdr:nvCxnSpPr>
      <xdr:spPr>
        <a:xfrm flipV="1">
          <a:off x="2336800" y="107045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65088</xdr:rowOff>
    </xdr:from>
    <xdr:to>
      <xdr:col>11</xdr:col>
      <xdr:colOff>31750</xdr:colOff>
      <xdr:row>62</xdr:row>
      <xdr:rowOff>122872</xdr:rowOff>
    </xdr:to>
    <xdr:cxnSp macro="">
      <xdr:nvCxnSpPr>
        <xdr:cNvPr id="139" name="直線コネクタ 138"/>
        <xdr:cNvCxnSpPr/>
      </xdr:nvCxnSpPr>
      <xdr:spPr>
        <a:xfrm>
          <a:off x="1447800" y="10523538"/>
          <a:ext cx="889000" cy="2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47943</xdr:rowOff>
    </xdr:from>
    <xdr:to>
      <xdr:col>23</xdr:col>
      <xdr:colOff>184150</xdr:colOff>
      <xdr:row>62</xdr:row>
      <xdr:rowOff>149543</xdr:rowOff>
    </xdr:to>
    <xdr:sp macro="" textlink="">
      <xdr:nvSpPr>
        <xdr:cNvPr id="149" name="楕円 148"/>
        <xdr:cNvSpPr/>
      </xdr:nvSpPr>
      <xdr:spPr>
        <a:xfrm>
          <a:off x="4902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64470</xdr:rowOff>
    </xdr:from>
    <xdr:ext cx="762000" cy="259045"/>
    <xdr:sp macro="" textlink="">
      <xdr:nvSpPr>
        <xdr:cNvPr id="150" name="財政構造の弾力性該当値テキスト"/>
        <xdr:cNvSpPr txBox="1"/>
      </xdr:nvSpPr>
      <xdr:spPr>
        <a:xfrm>
          <a:off x="50419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1" name="楕円 150"/>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2" name="テキスト ボックス 151"/>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23813</xdr:rowOff>
    </xdr:from>
    <xdr:to>
      <xdr:col>15</xdr:col>
      <xdr:colOff>133350</xdr:colOff>
      <xdr:row>62</xdr:row>
      <xdr:rowOff>125413</xdr:rowOff>
    </xdr:to>
    <xdr:sp macro="" textlink="">
      <xdr:nvSpPr>
        <xdr:cNvPr id="153" name="楕円 152"/>
        <xdr:cNvSpPr/>
      </xdr:nvSpPr>
      <xdr:spPr>
        <a:xfrm>
          <a:off x="3175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110190</xdr:rowOff>
    </xdr:from>
    <xdr:ext cx="762000" cy="259045"/>
    <xdr:sp macro="" textlink="">
      <xdr:nvSpPr>
        <xdr:cNvPr id="154" name="テキスト ボックス 153"/>
        <xdr:cNvSpPr txBox="1"/>
      </xdr:nvSpPr>
      <xdr:spPr>
        <a:xfrm>
          <a:off x="2844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14288</xdr:rowOff>
    </xdr:from>
    <xdr:to>
      <xdr:col>7</xdr:col>
      <xdr:colOff>31750</xdr:colOff>
      <xdr:row>61</xdr:row>
      <xdr:rowOff>115888</xdr:rowOff>
    </xdr:to>
    <xdr:sp macro="" textlink="">
      <xdr:nvSpPr>
        <xdr:cNvPr id="157" name="楕円 156"/>
        <xdr:cNvSpPr/>
      </xdr:nvSpPr>
      <xdr:spPr>
        <a:xfrm>
          <a:off x="1397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126065</xdr:rowOff>
    </xdr:from>
    <xdr:ext cx="762000" cy="259045"/>
    <xdr:sp macro="" textlink="">
      <xdr:nvSpPr>
        <xdr:cNvPr id="158" name="テキスト ボックス 157"/>
        <xdr:cNvSpPr txBox="1"/>
      </xdr:nvSpPr>
      <xdr:spPr>
        <a:xfrm>
          <a:off x="1066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本市は平成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日に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市</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町で合併し、誕生した。</a:t>
          </a:r>
          <a:endParaRPr lang="ja-JP" altLang="ja-JP" sz="1400">
            <a:effectLst/>
          </a:endParaRPr>
        </a:p>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年度からは合併効果もあり、類似団体平均の近似値で推移している。</a:t>
          </a:r>
          <a:endParaRPr lang="ja-JP" altLang="ja-JP" sz="1400">
            <a:effectLst/>
          </a:endParaRPr>
        </a:p>
        <a:p>
          <a:pPr rtl="0" fontAlgn="base"/>
          <a:r>
            <a:rPr lang="ja-JP" altLang="ja-JP" sz="1100" b="0" i="0" baseline="0">
              <a:solidFill>
                <a:schemeClr val="dk1"/>
              </a:solidFill>
              <a:effectLst/>
              <a:latin typeface="+mn-lt"/>
              <a:ea typeface="+mn-ea"/>
              <a:cs typeface="+mn-cs"/>
            </a:rPr>
            <a:t>　全国平均は下回っているが、埼玉県平均を上回っている状況であるため、今後も合併効果を活かし、更なる行財政改革を推進し、人件費・物件費等の抑制に努める。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136872</xdr:rowOff>
    </xdr:from>
    <xdr:to>
      <xdr:col>23</xdr:col>
      <xdr:colOff>133350</xdr:colOff>
      <xdr:row>83</xdr:row>
      <xdr:rowOff>8959</xdr:rowOff>
    </xdr:to>
    <xdr:cxnSp macro="">
      <xdr:nvCxnSpPr>
        <xdr:cNvPr id="195" name="直線コネクタ 194"/>
        <xdr:cNvCxnSpPr/>
      </xdr:nvCxnSpPr>
      <xdr:spPr>
        <a:xfrm flipV="1">
          <a:off x="4114800" y="14195772"/>
          <a:ext cx="838200" cy="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169914</xdr:rowOff>
    </xdr:from>
    <xdr:to>
      <xdr:col>19</xdr:col>
      <xdr:colOff>133350</xdr:colOff>
      <xdr:row>83</xdr:row>
      <xdr:rowOff>8959</xdr:rowOff>
    </xdr:to>
    <xdr:cxnSp macro="">
      <xdr:nvCxnSpPr>
        <xdr:cNvPr id="198" name="直線コネクタ 197"/>
        <xdr:cNvCxnSpPr/>
      </xdr:nvCxnSpPr>
      <xdr:spPr>
        <a:xfrm>
          <a:off x="3225800" y="14228814"/>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132685</xdr:rowOff>
    </xdr:from>
    <xdr:to>
      <xdr:col>15</xdr:col>
      <xdr:colOff>82550</xdr:colOff>
      <xdr:row>82</xdr:row>
      <xdr:rowOff>169914</xdr:rowOff>
    </xdr:to>
    <xdr:cxnSp macro="">
      <xdr:nvCxnSpPr>
        <xdr:cNvPr id="201" name="直線コネクタ 200"/>
        <xdr:cNvCxnSpPr/>
      </xdr:nvCxnSpPr>
      <xdr:spPr>
        <a:xfrm>
          <a:off x="2336800" y="1419158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23392</xdr:rowOff>
    </xdr:from>
    <xdr:to>
      <xdr:col>11</xdr:col>
      <xdr:colOff>31750</xdr:colOff>
      <xdr:row>82</xdr:row>
      <xdr:rowOff>132685</xdr:rowOff>
    </xdr:to>
    <xdr:cxnSp macro="">
      <xdr:nvCxnSpPr>
        <xdr:cNvPr id="204" name="直線コネクタ 203"/>
        <xdr:cNvCxnSpPr/>
      </xdr:nvCxnSpPr>
      <xdr:spPr>
        <a:xfrm>
          <a:off x="1447800" y="14082292"/>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86072</xdr:rowOff>
    </xdr:from>
    <xdr:to>
      <xdr:col>23</xdr:col>
      <xdr:colOff>184150</xdr:colOff>
      <xdr:row>83</xdr:row>
      <xdr:rowOff>16222</xdr:rowOff>
    </xdr:to>
    <xdr:sp macro="" textlink="">
      <xdr:nvSpPr>
        <xdr:cNvPr id="214" name="楕円 213"/>
        <xdr:cNvSpPr/>
      </xdr:nvSpPr>
      <xdr:spPr>
        <a:xfrm>
          <a:off x="4902200" y="141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102599</xdr:rowOff>
    </xdr:from>
    <xdr:ext cx="762000" cy="259045"/>
    <xdr:sp macro="" textlink="">
      <xdr:nvSpPr>
        <xdr:cNvPr id="215" name="人件費・物件費等の状況該当値テキスト"/>
        <xdr:cNvSpPr txBox="1"/>
      </xdr:nvSpPr>
      <xdr:spPr>
        <a:xfrm>
          <a:off x="5041900" y="139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129609</xdr:rowOff>
    </xdr:from>
    <xdr:to>
      <xdr:col>19</xdr:col>
      <xdr:colOff>184150</xdr:colOff>
      <xdr:row>83</xdr:row>
      <xdr:rowOff>59759</xdr:rowOff>
    </xdr:to>
    <xdr:sp macro="" textlink="">
      <xdr:nvSpPr>
        <xdr:cNvPr id="216" name="楕円 215"/>
        <xdr:cNvSpPr/>
      </xdr:nvSpPr>
      <xdr:spPr>
        <a:xfrm>
          <a:off x="4064000" y="141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69936</xdr:rowOff>
    </xdr:from>
    <xdr:ext cx="736600" cy="259045"/>
    <xdr:sp macro="" textlink="">
      <xdr:nvSpPr>
        <xdr:cNvPr id="217" name="テキスト ボックス 216"/>
        <xdr:cNvSpPr txBox="1"/>
      </xdr:nvSpPr>
      <xdr:spPr>
        <a:xfrm>
          <a:off x="3733800" y="13957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119114</xdr:rowOff>
    </xdr:from>
    <xdr:to>
      <xdr:col>15</xdr:col>
      <xdr:colOff>133350</xdr:colOff>
      <xdr:row>83</xdr:row>
      <xdr:rowOff>49264</xdr:rowOff>
    </xdr:to>
    <xdr:sp macro="" textlink="">
      <xdr:nvSpPr>
        <xdr:cNvPr id="218" name="楕円 217"/>
        <xdr:cNvSpPr/>
      </xdr:nvSpPr>
      <xdr:spPr>
        <a:xfrm>
          <a:off x="3175000" y="141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59441</xdr:rowOff>
    </xdr:from>
    <xdr:ext cx="762000" cy="259045"/>
    <xdr:sp macro="" textlink="">
      <xdr:nvSpPr>
        <xdr:cNvPr id="219" name="テキスト ボックス 218"/>
        <xdr:cNvSpPr txBox="1"/>
      </xdr:nvSpPr>
      <xdr:spPr>
        <a:xfrm>
          <a:off x="2844800" y="1394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81885</xdr:rowOff>
    </xdr:from>
    <xdr:to>
      <xdr:col>11</xdr:col>
      <xdr:colOff>82550</xdr:colOff>
      <xdr:row>83</xdr:row>
      <xdr:rowOff>12035</xdr:rowOff>
    </xdr:to>
    <xdr:sp macro="" textlink="">
      <xdr:nvSpPr>
        <xdr:cNvPr id="220" name="楕円 219"/>
        <xdr:cNvSpPr/>
      </xdr:nvSpPr>
      <xdr:spPr>
        <a:xfrm>
          <a:off x="2286000" y="141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22212</xdr:rowOff>
    </xdr:from>
    <xdr:ext cx="762000" cy="259045"/>
    <xdr:sp macro="" textlink="">
      <xdr:nvSpPr>
        <xdr:cNvPr id="221" name="テキスト ボックス 220"/>
        <xdr:cNvSpPr txBox="1"/>
      </xdr:nvSpPr>
      <xdr:spPr>
        <a:xfrm>
          <a:off x="1955800" y="139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144042</xdr:rowOff>
    </xdr:from>
    <xdr:to>
      <xdr:col>7</xdr:col>
      <xdr:colOff>31750</xdr:colOff>
      <xdr:row>82</xdr:row>
      <xdr:rowOff>74192</xdr:rowOff>
    </xdr:to>
    <xdr:sp macro="" textlink="">
      <xdr:nvSpPr>
        <xdr:cNvPr id="222" name="楕円 221"/>
        <xdr:cNvSpPr/>
      </xdr:nvSpPr>
      <xdr:spPr>
        <a:xfrm>
          <a:off x="1397000" y="14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84369</xdr:rowOff>
    </xdr:from>
    <xdr:ext cx="762000" cy="259045"/>
    <xdr:sp macro="" textlink="">
      <xdr:nvSpPr>
        <xdr:cNvPr id="223" name="テキスト ボックス 222"/>
        <xdr:cNvSpPr txBox="1"/>
      </xdr:nvSpPr>
      <xdr:spPr>
        <a:xfrm>
          <a:off x="1066800" y="138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類似団体平均及び全国市平均と比べると、それぞれ</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下回っている状況であり、</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未満の水準を保っている。　</a:t>
          </a:r>
          <a:endParaRPr lang="ja-JP" altLang="ja-JP">
            <a:effectLst/>
          </a:endParaRPr>
        </a:p>
        <a:p>
          <a:pPr rtl="0"/>
          <a:r>
            <a:rPr lang="ja-JP" altLang="ja-JP" sz="1100" b="0" i="0" baseline="0">
              <a:solidFill>
                <a:schemeClr val="dk1"/>
              </a:solidFill>
              <a:effectLst/>
              <a:latin typeface="+mn-lt"/>
              <a:ea typeface="+mn-ea"/>
              <a:cs typeface="+mn-cs"/>
            </a:rPr>
            <a:t>　今後も一層の給与の適正化に努めていく。</a:t>
          </a:r>
          <a:endParaRPr lang="en-US" altLang="ja-JP" sz="1100" b="0" i="0" baseline="0">
            <a:solidFill>
              <a:schemeClr val="dk1"/>
            </a:solidFill>
            <a:effectLst/>
            <a:latin typeface="+mn-lt"/>
            <a:ea typeface="+mn-ea"/>
            <a:cs typeface="+mn-cs"/>
          </a:endParaRPr>
        </a:p>
        <a:p>
          <a:pPr rtl="0"/>
          <a:r>
            <a:rPr lang="en-US" altLang="ja-JP"/>
            <a:t>※</a:t>
          </a:r>
          <a:r>
            <a:rPr lang="ja-JP" altLang="en-US"/>
            <a:t>平成</a:t>
          </a:r>
          <a:r>
            <a:rPr lang="en-US" altLang="ja-JP"/>
            <a:t>29</a:t>
          </a:r>
          <a:r>
            <a:rPr lang="ja-JP" altLang="en-US"/>
            <a:t>年度の数値は、前年度の数字を引用している。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7" name="直線コネクタ 256"/>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133350</xdr:rowOff>
    </xdr:to>
    <xdr:cxnSp macro="">
      <xdr:nvCxnSpPr>
        <xdr:cNvPr id="260" name="直線コネクタ 259"/>
        <xdr:cNvCxnSpPr/>
      </xdr:nvCxnSpPr>
      <xdr:spPr>
        <a:xfrm>
          <a:off x="15290800" y="1430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73025</xdr:rowOff>
    </xdr:to>
    <xdr:cxnSp macro="">
      <xdr:nvCxnSpPr>
        <xdr:cNvPr id="263" name="直線コネクタ 262"/>
        <xdr:cNvCxnSpPr/>
      </xdr:nvCxnSpPr>
      <xdr:spPr>
        <a:xfrm>
          <a:off x="14401800" y="141224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32809</xdr:rowOff>
    </xdr:to>
    <xdr:cxnSp macro="">
      <xdr:nvCxnSpPr>
        <xdr:cNvPr id="266" name="直線コネクタ 265"/>
        <xdr:cNvCxnSpPr/>
      </xdr:nvCxnSpPr>
      <xdr:spPr>
        <a:xfrm flipV="1">
          <a:off x="13512800" y="141224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70" name="テキスト ボックス 269"/>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0" name="楕円 279"/>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1" name="テキスト ボックス 280"/>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4" name="楕円 283"/>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5" name="テキスト ボックス 284"/>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全国平均を</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人、類似団体平均を</a:t>
          </a:r>
          <a:r>
            <a:rPr kumimoji="1" lang="en-US" altLang="ja-JP" sz="1100">
              <a:solidFill>
                <a:schemeClr val="dk1"/>
              </a:solidFill>
              <a:effectLst/>
              <a:latin typeface="+mn-lt"/>
              <a:ea typeface="+mn-ea"/>
              <a:cs typeface="+mn-cs"/>
            </a:rPr>
            <a:t>0.74</a:t>
          </a:r>
          <a:r>
            <a:rPr kumimoji="1" lang="ja-JP" altLang="ja-JP" sz="1100">
              <a:solidFill>
                <a:schemeClr val="dk1"/>
              </a:solidFill>
              <a:effectLst/>
              <a:latin typeface="+mn-lt"/>
              <a:ea typeface="+mn-ea"/>
              <a:cs typeface="+mn-cs"/>
            </a:rPr>
            <a:t>人、埼玉県平均を</a:t>
          </a:r>
          <a:r>
            <a:rPr kumimoji="1" lang="en-US" altLang="ja-JP" sz="1100">
              <a:solidFill>
                <a:schemeClr val="dk1"/>
              </a:solidFill>
              <a:effectLst/>
              <a:latin typeface="+mn-lt"/>
              <a:ea typeface="+mn-ea"/>
              <a:cs typeface="+mn-cs"/>
            </a:rPr>
            <a:t>0.55</a:t>
          </a:r>
          <a:r>
            <a:rPr kumimoji="1" lang="ja-JP" altLang="ja-JP" sz="1100">
              <a:solidFill>
                <a:schemeClr val="dk1"/>
              </a:solidFill>
              <a:effectLst/>
              <a:latin typeface="+mn-lt"/>
              <a:ea typeface="+mn-ea"/>
              <a:cs typeface="+mn-cs"/>
            </a:rPr>
            <a:t>人下回っている。</a:t>
          </a:r>
          <a:endParaRPr lang="ja-JP" altLang="ja-JP">
            <a:effectLst/>
          </a:endParaRPr>
        </a:p>
        <a:p>
          <a:r>
            <a:rPr kumimoji="1" lang="ja-JP" altLang="ja-JP" sz="1100">
              <a:solidFill>
                <a:schemeClr val="dk1"/>
              </a:solidFill>
              <a:effectLst/>
              <a:latin typeface="+mn-lt"/>
              <a:ea typeface="+mn-ea"/>
              <a:cs typeface="+mn-cs"/>
            </a:rPr>
            <a:t>　毎年度、定員の削減を図っているが、加須市の人口も減少していることもあり「人口千人当たりの職員数」のポイントがあまり減少しない状況にある。</a:t>
          </a:r>
          <a:endParaRPr lang="ja-JP" altLang="ja-JP">
            <a:effectLst/>
          </a:endParaRPr>
        </a:p>
        <a:p>
          <a:r>
            <a:rPr kumimoji="1" lang="ja-JP" altLang="ja-JP" sz="1100">
              <a:solidFill>
                <a:schemeClr val="dk1"/>
              </a:solidFill>
              <a:effectLst/>
              <a:latin typeface="+mn-lt"/>
              <a:ea typeface="+mn-ea"/>
              <a:cs typeface="+mn-cs"/>
            </a:rPr>
            <a:t>　今後、更なる事務事業の見直し、組織機構の見直し及び民間委託の推進などにより、定員適正化計画に掲げる目標「</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）削減」の達成を目指す。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59584</xdr:rowOff>
    </xdr:to>
    <xdr:cxnSp macro="">
      <xdr:nvCxnSpPr>
        <xdr:cNvPr id="320" name="直線コネクタ 319"/>
        <xdr:cNvCxnSpPr/>
      </xdr:nvCxnSpPr>
      <xdr:spPr>
        <a:xfrm>
          <a:off x="16179800" y="1034457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63606</xdr:rowOff>
    </xdr:to>
    <xdr:cxnSp macro="">
      <xdr:nvCxnSpPr>
        <xdr:cNvPr id="323" name="直線コネクタ 322"/>
        <xdr:cNvCxnSpPr/>
      </xdr:nvCxnSpPr>
      <xdr:spPr>
        <a:xfrm flipV="1">
          <a:off x="15290800" y="1034457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63606</xdr:rowOff>
    </xdr:to>
    <xdr:cxnSp macro="">
      <xdr:nvCxnSpPr>
        <xdr:cNvPr id="326" name="直線コネクタ 325"/>
        <xdr:cNvCxnSpPr/>
      </xdr:nvCxnSpPr>
      <xdr:spPr>
        <a:xfrm>
          <a:off x="14401800" y="1034457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75671</xdr:rowOff>
    </xdr:to>
    <xdr:cxnSp macro="">
      <xdr:nvCxnSpPr>
        <xdr:cNvPr id="329" name="直線コネクタ 328"/>
        <xdr:cNvCxnSpPr/>
      </xdr:nvCxnSpPr>
      <xdr:spPr>
        <a:xfrm flipV="1">
          <a:off x="13512800" y="1034457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8784</xdr:rowOff>
    </xdr:from>
    <xdr:to>
      <xdr:col>81</xdr:col>
      <xdr:colOff>95250</xdr:colOff>
      <xdr:row>60</xdr:row>
      <xdr:rowOff>110384</xdr:rowOff>
    </xdr:to>
    <xdr:sp macro="" textlink="">
      <xdr:nvSpPr>
        <xdr:cNvPr id="339" name="楕円 338"/>
        <xdr:cNvSpPr/>
      </xdr:nvSpPr>
      <xdr:spPr>
        <a:xfrm>
          <a:off x="169672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25311</xdr:rowOff>
    </xdr:from>
    <xdr:ext cx="762000" cy="259045"/>
    <xdr:sp macro="" textlink="">
      <xdr:nvSpPr>
        <xdr:cNvPr id="340" name="定員管理の状況該当値テキスト"/>
        <xdr:cNvSpPr txBox="1"/>
      </xdr:nvSpPr>
      <xdr:spPr>
        <a:xfrm>
          <a:off x="17106900" y="1014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1" name="楕円 340"/>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2" name="テキスト ボックス 341"/>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12806</xdr:rowOff>
    </xdr:from>
    <xdr:to>
      <xdr:col>73</xdr:col>
      <xdr:colOff>44450</xdr:colOff>
      <xdr:row>60</xdr:row>
      <xdr:rowOff>114406</xdr:rowOff>
    </xdr:to>
    <xdr:sp macro="" textlink="">
      <xdr:nvSpPr>
        <xdr:cNvPr id="343" name="楕円 342"/>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124583</xdr:rowOff>
    </xdr:from>
    <xdr:ext cx="762000" cy="259045"/>
    <xdr:sp macro="" textlink="">
      <xdr:nvSpPr>
        <xdr:cNvPr id="344" name="テキスト ボックス 343"/>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5" name="楕円 344"/>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6" name="テキスト ボックス 345"/>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24871</xdr:rowOff>
    </xdr:from>
    <xdr:to>
      <xdr:col>64</xdr:col>
      <xdr:colOff>152400</xdr:colOff>
      <xdr:row>60</xdr:row>
      <xdr:rowOff>126471</xdr:rowOff>
    </xdr:to>
    <xdr:sp macro="" textlink="">
      <xdr:nvSpPr>
        <xdr:cNvPr id="347" name="楕円 346"/>
        <xdr:cNvSpPr/>
      </xdr:nvSpPr>
      <xdr:spPr>
        <a:xfrm>
          <a:off x="13462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136648</xdr:rowOff>
    </xdr:from>
    <xdr:ext cx="762000" cy="259045"/>
    <xdr:sp macro="" textlink="">
      <xdr:nvSpPr>
        <xdr:cNvPr id="348" name="テキスト ボックス 347"/>
        <xdr:cNvSpPr txBox="1"/>
      </xdr:nvSpPr>
      <xdr:spPr>
        <a:xfrm>
          <a:off x="13131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全国平均を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下回っているが、類似団体平均を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上回っている。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適債事業を選定し</a:t>
          </a:r>
          <a:r>
            <a:rPr lang="ja-JP" altLang="ja-JP" sz="1100" b="0" i="0" baseline="0">
              <a:solidFill>
                <a:schemeClr val="dk1"/>
              </a:solidFill>
              <a:effectLst/>
              <a:latin typeface="+mn-lt"/>
              <a:ea typeface="+mn-ea"/>
              <a:cs typeface="+mn-cs"/>
            </a:rPr>
            <a:t>、債務残高</a:t>
          </a:r>
          <a:r>
            <a:rPr lang="ja-JP" altLang="en-US" sz="1100" b="0" i="0" baseline="0">
              <a:solidFill>
                <a:schemeClr val="dk1"/>
              </a:solidFill>
              <a:effectLst/>
              <a:latin typeface="+mn-lt"/>
              <a:ea typeface="+mn-ea"/>
              <a:cs typeface="+mn-cs"/>
            </a:rPr>
            <a:t>の増嵩を防ぐことで</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し、実質公債費比率が減少傾向となっている。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今後も引き続き</a:t>
          </a:r>
          <a:r>
            <a:rPr lang="ja-JP" altLang="ja-JP" sz="1100" b="0" i="0" baseline="0">
              <a:solidFill>
                <a:schemeClr val="dk1"/>
              </a:solidFill>
              <a:effectLst/>
              <a:latin typeface="+mn-lt"/>
              <a:ea typeface="+mn-ea"/>
              <a:cs typeface="+mn-cs"/>
            </a:rPr>
            <a:t>適債事業を</a:t>
          </a:r>
          <a:r>
            <a:rPr lang="ja-JP" altLang="en-US" sz="1100" b="0" i="0" baseline="0">
              <a:solidFill>
                <a:schemeClr val="dk1"/>
              </a:solidFill>
              <a:effectLst/>
              <a:latin typeface="+mn-lt"/>
              <a:ea typeface="+mn-ea"/>
              <a:cs typeface="+mn-cs"/>
            </a:rPr>
            <a:t>見極め</a:t>
          </a:r>
          <a:r>
            <a:rPr lang="ja-JP" altLang="ja-JP" sz="1100" b="0" i="0" baseline="0">
              <a:solidFill>
                <a:schemeClr val="dk1"/>
              </a:solidFill>
              <a:effectLst/>
              <a:latin typeface="+mn-lt"/>
              <a:ea typeface="+mn-ea"/>
              <a:cs typeface="+mn-cs"/>
            </a:rPr>
            <a:t>、債務残高の増嵩を防ぐことで</a:t>
          </a:r>
          <a:r>
            <a:rPr lang="ja-JP" altLang="en-US" sz="1100" b="0" i="0" baseline="0">
              <a:solidFill>
                <a:schemeClr val="dk1"/>
              </a:solidFill>
              <a:effectLst/>
              <a:latin typeface="+mn-lt"/>
              <a:ea typeface="+mn-ea"/>
              <a:cs typeface="+mn-cs"/>
            </a:rPr>
            <a:t>、実質公債費比率の減少に努める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52070</xdr:rowOff>
    </xdr:to>
    <xdr:cxnSp macro="">
      <xdr:nvCxnSpPr>
        <xdr:cNvPr id="381" name="直線コネクタ 380"/>
        <xdr:cNvCxnSpPr/>
      </xdr:nvCxnSpPr>
      <xdr:spPr>
        <a:xfrm flipV="1">
          <a:off x="16179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68156</xdr:rowOff>
    </xdr:to>
    <xdr:cxnSp macro="">
      <xdr:nvCxnSpPr>
        <xdr:cNvPr id="384" name="直線コネクタ 383"/>
        <xdr:cNvCxnSpPr/>
      </xdr:nvCxnSpPr>
      <xdr:spPr>
        <a:xfrm flipV="1">
          <a:off x="15290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108373</xdr:rowOff>
    </xdr:to>
    <xdr:cxnSp macro="">
      <xdr:nvCxnSpPr>
        <xdr:cNvPr id="387" name="直線コネクタ 386"/>
        <xdr:cNvCxnSpPr/>
      </xdr:nvCxnSpPr>
      <xdr:spPr>
        <a:xfrm flipV="1">
          <a:off x="14401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164677</xdr:rowOff>
    </xdr:to>
    <xdr:cxnSp macro="">
      <xdr:nvCxnSpPr>
        <xdr:cNvPr id="390" name="直線コネクタ 389"/>
        <xdr:cNvCxnSpPr/>
      </xdr:nvCxnSpPr>
      <xdr:spPr>
        <a:xfrm flipV="1">
          <a:off x="13512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4" name="楕円 403"/>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05" name="テキスト ボックス 404"/>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6" name="楕円 405"/>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7" name="テキスト ボックス 406"/>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9" name="テキスト ボックス 408"/>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将来の負担額よりも、将来負担額に充当できる基金などの金額の方が大きいため算定されなかった。</a:t>
          </a:r>
          <a:endParaRPr lang="ja-JP" altLang="ja-JP">
            <a:effectLst/>
          </a:endParaRPr>
        </a:p>
        <a:p>
          <a:pPr rtl="0"/>
          <a:r>
            <a:rPr lang="ja-JP" altLang="ja-JP" sz="1100" b="0" i="0" baseline="0">
              <a:solidFill>
                <a:schemeClr val="dk1"/>
              </a:solidFill>
              <a:effectLst/>
              <a:latin typeface="+mn-lt"/>
              <a:ea typeface="+mn-ea"/>
              <a:cs typeface="+mn-cs"/>
            </a:rPr>
            <a:t>　今後も、普通建設事業の適切な取捨選択により事業費を抑制し、その財源となる市債の新規借入を圧縮し、引き続き、将来負担の軽減を目指していく。</a:t>
          </a:r>
          <a:endParaRPr lang="ja-JP" altLang="ja-JP">
            <a:effectLst/>
          </a:endParaRPr>
        </a:p>
        <a:p>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139598</xdr:rowOff>
    </xdr:from>
    <xdr:to>
      <xdr:col>68</xdr:col>
      <xdr:colOff>152400</xdr:colOff>
      <xdr:row>15</xdr:row>
      <xdr:rowOff>21234</xdr:rowOff>
    </xdr:to>
    <xdr:cxnSp macro="">
      <xdr:nvCxnSpPr>
        <xdr:cNvPr id="441" name="直線コネクタ 440"/>
        <xdr:cNvCxnSpPr/>
      </xdr:nvCxnSpPr>
      <xdr:spPr>
        <a:xfrm flipV="1">
          <a:off x="13512800" y="25398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2"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4" name="フローチャート: 判断 443"/>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5" name="テキスト ボックス 444"/>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6" name="フローチャート: 判断 445"/>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7" name="テキスト ボックス 446"/>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8" name="フローチャート: 判断 447"/>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69715</xdr:rowOff>
    </xdr:from>
    <xdr:ext cx="762000" cy="259045"/>
    <xdr:sp macro="" textlink="">
      <xdr:nvSpPr>
        <xdr:cNvPr id="449" name="テキスト ボックス 448"/>
        <xdr:cNvSpPr txBox="1"/>
      </xdr:nvSpPr>
      <xdr:spPr>
        <a:xfrm>
          <a:off x="14020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0" name="フローチャート: 判断 449"/>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51" name="テキスト ボックス 450"/>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88798</xdr:rowOff>
    </xdr:from>
    <xdr:to>
      <xdr:col>68</xdr:col>
      <xdr:colOff>203200</xdr:colOff>
      <xdr:row>15</xdr:row>
      <xdr:rowOff>18948</xdr:rowOff>
    </xdr:to>
    <xdr:sp macro="" textlink="">
      <xdr:nvSpPr>
        <xdr:cNvPr id="457" name="楕円 456"/>
        <xdr:cNvSpPr/>
      </xdr:nvSpPr>
      <xdr:spPr>
        <a:xfrm>
          <a:off x="14351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29125</xdr:rowOff>
    </xdr:from>
    <xdr:ext cx="762000" cy="259045"/>
    <xdr:sp macro="" textlink="">
      <xdr:nvSpPr>
        <xdr:cNvPr id="458" name="テキスト ボックス 457"/>
        <xdr:cNvSpPr txBox="1"/>
      </xdr:nvSpPr>
      <xdr:spPr>
        <a:xfrm>
          <a:off x="14020800" y="225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141884</xdr:rowOff>
    </xdr:from>
    <xdr:to>
      <xdr:col>64</xdr:col>
      <xdr:colOff>152400</xdr:colOff>
      <xdr:row>15</xdr:row>
      <xdr:rowOff>72034</xdr:rowOff>
    </xdr:to>
    <xdr:sp macro="" textlink="">
      <xdr:nvSpPr>
        <xdr:cNvPr id="459" name="楕円 458"/>
        <xdr:cNvSpPr/>
      </xdr:nvSpPr>
      <xdr:spPr>
        <a:xfrm>
          <a:off x="13462000" y="25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82211</xdr:rowOff>
    </xdr:from>
    <xdr:ext cx="762000" cy="259045"/>
    <xdr:sp macro="" textlink="">
      <xdr:nvSpPr>
        <xdr:cNvPr id="460" name="テキスト ボックス 459"/>
        <xdr:cNvSpPr txBox="1"/>
      </xdr:nvSpPr>
      <xdr:spPr>
        <a:xfrm>
          <a:off x="13131800" y="231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113,754
111,934
133.30
42,760,661
38,842,525
3,607,034
24,342,013
32,836,192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下回っている。これは、消防広域化により、平成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sz="1400">
            <a:effectLst/>
          </a:endParaRPr>
        </a:p>
        <a:p>
          <a:r>
            <a:rPr lang="ja-JP" altLang="ja-JP" sz="1100" b="0" i="0" baseline="0">
              <a:solidFill>
                <a:schemeClr val="dk1"/>
              </a:solidFill>
              <a:effectLst/>
              <a:latin typeface="+mn-lt"/>
              <a:ea typeface="+mn-ea"/>
              <a:cs typeface="+mn-cs"/>
            </a:rPr>
            <a:t>　事務事業や組織機構の見直し及び民間委託等を推進し、定員適正化計画に基づき一層の人件費の抑制を図る。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44450</xdr:rowOff>
    </xdr:from>
    <xdr:to>
      <xdr:col>24</xdr:col>
      <xdr:colOff>25400</xdr:colOff>
      <xdr:row>35</xdr:row>
      <xdr:rowOff>146050</xdr:rowOff>
    </xdr:to>
    <xdr:cxnSp macro="">
      <xdr:nvCxnSpPr>
        <xdr:cNvPr id="66" name="直線コネクタ 65"/>
        <xdr:cNvCxnSpPr/>
      </xdr:nvCxnSpPr>
      <xdr:spPr>
        <a:xfrm flipV="1">
          <a:off x="3987800" y="6045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146050</xdr:rowOff>
    </xdr:to>
    <xdr:cxnSp macro="">
      <xdr:nvCxnSpPr>
        <xdr:cNvPr id="69" name="直線コネクタ 68"/>
        <xdr:cNvCxnSpPr/>
      </xdr:nvCxnSpPr>
      <xdr:spPr>
        <a:xfrm>
          <a:off x="3098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50800</xdr:rowOff>
    </xdr:to>
    <xdr:cxnSp macro="">
      <xdr:nvCxnSpPr>
        <xdr:cNvPr id="72" name="直線コネクタ 71"/>
        <xdr:cNvCxnSpPr/>
      </xdr:nvCxnSpPr>
      <xdr:spPr>
        <a:xfrm flipV="1">
          <a:off x="2209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xdr:cNvCxnSpPr/>
      </xdr:nvCxnSpPr>
      <xdr:spPr>
        <a:xfrm>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165100</xdr:rowOff>
    </xdr:from>
    <xdr:to>
      <xdr:col>24</xdr:col>
      <xdr:colOff>76200</xdr:colOff>
      <xdr:row>35</xdr:row>
      <xdr:rowOff>95250</xdr:rowOff>
    </xdr:to>
    <xdr:sp macro="" textlink="">
      <xdr:nvSpPr>
        <xdr:cNvPr id="85" name="楕円 84"/>
        <xdr:cNvSpPr/>
      </xdr:nvSpPr>
      <xdr:spPr>
        <a:xfrm>
          <a:off x="4775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10177</xdr:rowOff>
    </xdr:from>
    <xdr:ext cx="762000" cy="259045"/>
    <xdr:sp macro="" textlink="">
      <xdr:nvSpPr>
        <xdr:cNvPr id="86" name="人件費該当値テキスト"/>
        <xdr:cNvSpPr txBox="1"/>
      </xdr:nvSpPr>
      <xdr:spPr>
        <a:xfrm>
          <a:off x="4914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、埼玉県平均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ただし、全国平均は</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上回っており、その要因の一つとして、合併により公共施設が多くなったため、管理委託等に係る費用が高額であることがあげられる。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今後も、更なる行財政改革を推進し、効率的な財政運営を図る。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131572</xdr:rowOff>
    </xdr:to>
    <xdr:cxnSp macro="">
      <xdr:nvCxnSpPr>
        <xdr:cNvPr id="125" name="直線コネクタ 124"/>
        <xdr:cNvCxnSpPr/>
      </xdr:nvCxnSpPr>
      <xdr:spPr>
        <a:xfrm>
          <a:off x="15671800" y="2874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131572</xdr:rowOff>
    </xdr:to>
    <xdr:cxnSp macro="">
      <xdr:nvCxnSpPr>
        <xdr:cNvPr id="128" name="直線コネクタ 127"/>
        <xdr:cNvCxnSpPr/>
      </xdr:nvCxnSpPr>
      <xdr:spPr>
        <a:xfrm>
          <a:off x="14782800" y="2792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76708</xdr:rowOff>
    </xdr:to>
    <xdr:cxnSp macro="">
      <xdr:nvCxnSpPr>
        <xdr:cNvPr id="131" name="直線コネクタ 130"/>
        <xdr:cNvCxnSpPr/>
      </xdr:nvCxnSpPr>
      <xdr:spPr>
        <a:xfrm flipV="1">
          <a:off x="13893800" y="2792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76708</xdr:rowOff>
    </xdr:to>
    <xdr:cxnSp macro="">
      <xdr:nvCxnSpPr>
        <xdr:cNvPr id="134" name="直線コネクタ 133"/>
        <xdr:cNvCxnSpPr/>
      </xdr:nvCxnSpPr>
      <xdr:spPr>
        <a:xfrm>
          <a:off x="13004800" y="27010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4" name="楕円 143"/>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5"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6" name="楕円 145"/>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7" name="テキスト ボックス 146"/>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8" name="楕円 147"/>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9" name="テキスト ボックス 148"/>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51" name="テキスト ボックス 150"/>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3" name="テキスト ボックス 152"/>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扶助費に係る経常収支比率は、類似団体平均より</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下回っている。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減少したが、上昇傾向にある。主な要因として、生活保護費や社会福祉費などの社会保障関係経費</a:t>
          </a:r>
          <a:r>
            <a:rPr lang="ja-JP" altLang="ja-JP" sz="1100" b="0" i="0" baseline="0">
              <a:solidFill>
                <a:schemeClr val="dk1"/>
              </a:solidFill>
              <a:effectLst/>
              <a:latin typeface="+mn-lt"/>
              <a:ea typeface="+mn-ea"/>
              <a:cs typeface="+mn-cs"/>
            </a:rPr>
            <a:t>の増加が</a:t>
          </a:r>
          <a:r>
            <a:rPr lang="ja-JP" altLang="en-US" sz="1100" b="0" i="0" baseline="0">
              <a:solidFill>
                <a:schemeClr val="dk1"/>
              </a:solidFill>
              <a:effectLst/>
              <a:latin typeface="+mn-lt"/>
              <a:ea typeface="+mn-ea"/>
              <a:cs typeface="+mn-cs"/>
            </a:rPr>
            <a:t>あげられるが、今後も引き続き増加することが</a:t>
          </a:r>
          <a:r>
            <a:rPr lang="ja-JP" altLang="ja-JP" sz="1100" b="0" i="0" baseline="0">
              <a:solidFill>
                <a:schemeClr val="dk1"/>
              </a:solidFill>
              <a:effectLst/>
              <a:latin typeface="+mn-lt"/>
              <a:ea typeface="+mn-ea"/>
              <a:cs typeface="+mn-cs"/>
            </a:rPr>
            <a:t>見込まれるため、</a:t>
          </a:r>
          <a:r>
            <a:rPr lang="ja-JP" altLang="en-US" sz="1100" b="0" i="0" baseline="0">
              <a:solidFill>
                <a:schemeClr val="dk1"/>
              </a:solidFill>
              <a:effectLst/>
              <a:latin typeface="+mn-lt"/>
              <a:ea typeface="+mn-ea"/>
              <a:cs typeface="+mn-cs"/>
            </a:rPr>
            <a:t>事業の見直しや内容の精査により、適切に執行していく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146050</xdr:rowOff>
    </xdr:to>
    <xdr:cxnSp macro="">
      <xdr:nvCxnSpPr>
        <xdr:cNvPr id="186" name="直線コネクタ 185"/>
        <xdr:cNvCxnSpPr/>
      </xdr:nvCxnSpPr>
      <xdr:spPr>
        <a:xfrm flipV="1">
          <a:off x="3987800" y="9575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146050</xdr:rowOff>
    </xdr:to>
    <xdr:cxnSp macro="">
      <xdr:nvCxnSpPr>
        <xdr:cNvPr id="189" name="直線コネクタ 188"/>
        <xdr:cNvCxnSpPr/>
      </xdr:nvCxnSpPr>
      <xdr:spPr>
        <a:xfrm>
          <a:off x="3098800" y="9594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165100</xdr:rowOff>
    </xdr:to>
    <xdr:cxnSp macro="">
      <xdr:nvCxnSpPr>
        <xdr:cNvPr id="192" name="直線コネクタ 191"/>
        <xdr:cNvCxnSpPr/>
      </xdr:nvCxnSpPr>
      <xdr:spPr>
        <a:xfrm>
          <a:off x="2209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50800</xdr:rowOff>
    </xdr:to>
    <xdr:cxnSp macro="">
      <xdr:nvCxnSpPr>
        <xdr:cNvPr id="195" name="直線コネクタ 194"/>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7" name="楕円 206"/>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8" name="テキスト ボックス 207"/>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9" name="楕円 208"/>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0" name="テキスト ボックス 209"/>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1" name="楕円 210"/>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2" name="テキスト ボックス 211"/>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3" name="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4" name="テキスト ボックス 213"/>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その他に係る経常収支比率は類似団体平均より</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下回っているが、埼玉県平均を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国民健康保険事業特別会計の財政状況の悪化に伴い、赤字補てん的な繰出金が多額になっているため、国民健康保険税の適正化を図ることなどにより、普通会計の負担額を減らしていくよう努める。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20865</xdr:rowOff>
    </xdr:to>
    <xdr:cxnSp macro="">
      <xdr:nvCxnSpPr>
        <xdr:cNvPr id="249" name="直線コネクタ 248"/>
        <xdr:cNvCxnSpPr/>
      </xdr:nvCxnSpPr>
      <xdr:spPr>
        <a:xfrm flipV="1">
          <a:off x="15671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20865</xdr:rowOff>
    </xdr:to>
    <xdr:cxnSp macro="">
      <xdr:nvCxnSpPr>
        <xdr:cNvPr id="252" name="直線コネクタ 251"/>
        <xdr:cNvCxnSpPr/>
      </xdr:nvCxnSpPr>
      <xdr:spPr>
        <a:xfrm>
          <a:off x="14782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105228</xdr:rowOff>
    </xdr:from>
    <xdr:to>
      <xdr:col>73</xdr:col>
      <xdr:colOff>180975</xdr:colOff>
      <xdr:row>55</xdr:row>
      <xdr:rowOff>20865</xdr:rowOff>
    </xdr:to>
    <xdr:cxnSp macro="">
      <xdr:nvCxnSpPr>
        <xdr:cNvPr id="255" name="直線コネクタ 254"/>
        <xdr:cNvCxnSpPr/>
      </xdr:nvCxnSpPr>
      <xdr:spPr>
        <a:xfrm>
          <a:off x="13893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102507</xdr:rowOff>
    </xdr:from>
    <xdr:to>
      <xdr:col>69</xdr:col>
      <xdr:colOff>92075</xdr:colOff>
      <xdr:row>54</xdr:row>
      <xdr:rowOff>105228</xdr:rowOff>
    </xdr:to>
    <xdr:cxnSp macro="">
      <xdr:nvCxnSpPr>
        <xdr:cNvPr id="258" name="直線コネクタ 257"/>
        <xdr:cNvCxnSpPr/>
      </xdr:nvCxnSpPr>
      <xdr:spPr>
        <a:xfrm>
          <a:off x="13004800" y="91893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68" name="楕円 267"/>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69"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0" name="楕円 269"/>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1" name="テキスト ボックス 270"/>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2" name="楕円 271"/>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3" name="テキスト ボックス 272"/>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54428</xdr:rowOff>
    </xdr:from>
    <xdr:to>
      <xdr:col>69</xdr:col>
      <xdr:colOff>142875</xdr:colOff>
      <xdr:row>54</xdr:row>
      <xdr:rowOff>156028</xdr:rowOff>
    </xdr:to>
    <xdr:sp macro="" textlink="">
      <xdr:nvSpPr>
        <xdr:cNvPr id="274" name="楕円 273"/>
        <xdr:cNvSpPr/>
      </xdr:nvSpPr>
      <xdr:spPr>
        <a:xfrm>
          <a:off x="13843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166205</xdr:rowOff>
    </xdr:from>
    <xdr:ext cx="762000" cy="259045"/>
    <xdr:sp macro="" textlink="">
      <xdr:nvSpPr>
        <xdr:cNvPr id="275" name="テキスト ボックス 274"/>
        <xdr:cNvSpPr txBox="1"/>
      </xdr:nvSpPr>
      <xdr:spPr>
        <a:xfrm>
          <a:off x="13512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51707</xdr:rowOff>
    </xdr:from>
    <xdr:to>
      <xdr:col>65</xdr:col>
      <xdr:colOff>53975</xdr:colOff>
      <xdr:row>53</xdr:row>
      <xdr:rowOff>153307</xdr:rowOff>
    </xdr:to>
    <xdr:sp macro="" textlink="">
      <xdr:nvSpPr>
        <xdr:cNvPr id="276" name="楕円 275"/>
        <xdr:cNvSpPr/>
      </xdr:nvSpPr>
      <xdr:spPr>
        <a:xfrm>
          <a:off x="12954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163484</xdr:rowOff>
    </xdr:from>
    <xdr:ext cx="762000" cy="259045"/>
    <xdr:sp macro="" textlink="">
      <xdr:nvSpPr>
        <xdr:cNvPr id="277" name="テキスト ボックス 276"/>
        <xdr:cNvSpPr txBox="1"/>
      </xdr:nvSpPr>
      <xdr:spPr>
        <a:xfrm>
          <a:off x="12623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上回っている。これは、消防広域化により、平成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62230</xdr:rowOff>
    </xdr:from>
    <xdr:to>
      <xdr:col>82</xdr:col>
      <xdr:colOff>107950</xdr:colOff>
      <xdr:row>39</xdr:row>
      <xdr:rowOff>77470</xdr:rowOff>
    </xdr:to>
    <xdr:cxnSp macro="">
      <xdr:nvCxnSpPr>
        <xdr:cNvPr id="309" name="直線コネクタ 308"/>
        <xdr:cNvCxnSpPr/>
      </xdr:nvCxnSpPr>
      <xdr:spPr>
        <a:xfrm flipV="1">
          <a:off x="15671800" y="6748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77470</xdr:rowOff>
    </xdr:to>
    <xdr:cxnSp macro="">
      <xdr:nvCxnSpPr>
        <xdr:cNvPr id="312" name="直線コネクタ 311"/>
        <xdr:cNvCxnSpPr/>
      </xdr:nvCxnSpPr>
      <xdr:spPr>
        <a:xfrm>
          <a:off x="14782800" y="668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16510</xdr:rowOff>
    </xdr:to>
    <xdr:cxnSp macro="">
      <xdr:nvCxnSpPr>
        <xdr:cNvPr id="315" name="直線コネクタ 314"/>
        <xdr:cNvCxnSpPr/>
      </xdr:nvCxnSpPr>
      <xdr:spPr>
        <a:xfrm flipV="1">
          <a:off x="13893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16510</xdr:rowOff>
    </xdr:to>
    <xdr:cxnSp macro="">
      <xdr:nvCxnSpPr>
        <xdr:cNvPr id="318" name="直線コネクタ 317"/>
        <xdr:cNvCxnSpPr/>
      </xdr:nvCxnSpPr>
      <xdr:spPr>
        <a:xfrm>
          <a:off x="13004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xdr:rowOff>
    </xdr:from>
    <xdr:to>
      <xdr:col>82</xdr:col>
      <xdr:colOff>158750</xdr:colOff>
      <xdr:row>39</xdr:row>
      <xdr:rowOff>113030</xdr:rowOff>
    </xdr:to>
    <xdr:sp macro="" textlink="">
      <xdr:nvSpPr>
        <xdr:cNvPr id="328" name="楕円 327"/>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154957</xdr:rowOff>
    </xdr:from>
    <xdr:ext cx="762000" cy="259045"/>
    <xdr:sp macro="" textlink="">
      <xdr:nvSpPr>
        <xdr:cNvPr id="329" name="補助費等該当値テキスト"/>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26670</xdr:rowOff>
    </xdr:from>
    <xdr:to>
      <xdr:col>78</xdr:col>
      <xdr:colOff>120650</xdr:colOff>
      <xdr:row>39</xdr:row>
      <xdr:rowOff>128270</xdr:rowOff>
    </xdr:to>
    <xdr:sp macro="" textlink="">
      <xdr:nvSpPr>
        <xdr:cNvPr id="330" name="楕円 329"/>
        <xdr:cNvSpPr/>
      </xdr:nvSpPr>
      <xdr:spPr>
        <a:xfrm>
          <a:off x="15621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113047</xdr:rowOff>
    </xdr:from>
    <xdr:ext cx="736600" cy="259045"/>
    <xdr:sp macro="" textlink="">
      <xdr:nvSpPr>
        <xdr:cNvPr id="331" name="テキスト ボックス 330"/>
        <xdr:cNvSpPr txBox="1"/>
      </xdr:nvSpPr>
      <xdr:spPr>
        <a:xfrm>
          <a:off x="15290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2" name="楕円 331"/>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3" name="テキスト ボックス 332"/>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137160</xdr:rowOff>
    </xdr:from>
    <xdr:to>
      <xdr:col>69</xdr:col>
      <xdr:colOff>142875</xdr:colOff>
      <xdr:row>39</xdr:row>
      <xdr:rowOff>67310</xdr:rowOff>
    </xdr:to>
    <xdr:sp macro="" textlink="">
      <xdr:nvSpPr>
        <xdr:cNvPr id="334" name="楕円 333"/>
        <xdr:cNvSpPr/>
      </xdr:nvSpPr>
      <xdr:spPr>
        <a:xfrm>
          <a:off x="13843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52087</xdr:rowOff>
    </xdr:from>
    <xdr:ext cx="762000" cy="259045"/>
    <xdr:sp macro="" textlink="">
      <xdr:nvSpPr>
        <xdr:cNvPr id="335" name="テキスト ボックス 334"/>
        <xdr:cNvSpPr txBox="1"/>
      </xdr:nvSpPr>
      <xdr:spPr>
        <a:xfrm>
          <a:off x="13512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6" name="楕円 335"/>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7" name="テキスト ボックス 336"/>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普通建設事業の適切な取捨選択により事業費を抑制することで、その財源となる市債の新規借入を圧縮する。また、市債の借入に当たっても、地方交付税措置の高いものを選択し、公債費負担の軽減を図る。</a:t>
          </a:r>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51563</xdr:rowOff>
    </xdr:to>
    <xdr:cxnSp macro="">
      <xdr:nvCxnSpPr>
        <xdr:cNvPr id="367" name="直線コネクタ 366"/>
        <xdr:cNvCxnSpPr/>
      </xdr:nvCxnSpPr>
      <xdr:spPr>
        <a:xfrm flipV="1">
          <a:off x="3987800" y="132212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51563</xdr:rowOff>
    </xdr:to>
    <xdr:cxnSp macro="">
      <xdr:nvCxnSpPr>
        <xdr:cNvPr id="370" name="直線コネクタ 369"/>
        <xdr:cNvCxnSpPr/>
      </xdr:nvCxnSpPr>
      <xdr:spPr>
        <a:xfrm>
          <a:off x="3098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74422</xdr:rowOff>
    </xdr:to>
    <xdr:cxnSp macro="">
      <xdr:nvCxnSpPr>
        <xdr:cNvPr id="373" name="直線コネクタ 372"/>
        <xdr:cNvCxnSpPr/>
      </xdr:nvCxnSpPr>
      <xdr:spPr>
        <a:xfrm flipV="1">
          <a:off x="2209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74422</xdr:rowOff>
    </xdr:to>
    <xdr:cxnSp macro="">
      <xdr:nvCxnSpPr>
        <xdr:cNvPr id="376" name="直線コネクタ 375"/>
        <xdr:cNvCxnSpPr/>
      </xdr:nvCxnSpPr>
      <xdr:spPr>
        <a:xfrm>
          <a:off x="1320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6" name="楕円 385"/>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7"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8" name="楕円 387"/>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9" name="テキスト ボックス 388"/>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0" name="楕円 389"/>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1" name="テキスト ボックス 390"/>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2" name="楕円 391"/>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3" name="テキスト ボックス 39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4" name="楕円 393"/>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5" name="テキスト ボックス 394"/>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補助費等以外は類似団体平均以下である。</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増加が見込まれる扶助費に対応するため、更なる行財政改革を推進する。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170435</xdr:rowOff>
    </xdr:to>
    <xdr:cxnSp macro="">
      <xdr:nvCxnSpPr>
        <xdr:cNvPr id="426" name="直線コネクタ 425"/>
        <xdr:cNvCxnSpPr/>
      </xdr:nvCxnSpPr>
      <xdr:spPr>
        <a:xfrm flipV="1">
          <a:off x="15671800" y="13271500"/>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170435</xdr:rowOff>
    </xdr:to>
    <xdr:cxnSp macro="">
      <xdr:nvCxnSpPr>
        <xdr:cNvPr id="429" name="直線コネクタ 428"/>
        <xdr:cNvCxnSpPr/>
      </xdr:nvCxnSpPr>
      <xdr:spPr>
        <a:xfrm>
          <a:off x="14782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33274</xdr:rowOff>
    </xdr:to>
    <xdr:cxnSp macro="">
      <xdr:nvCxnSpPr>
        <xdr:cNvPr id="432" name="直線コネクタ 431"/>
        <xdr:cNvCxnSpPr/>
      </xdr:nvCxnSpPr>
      <xdr:spPr>
        <a:xfrm>
          <a:off x="13893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77</xdr:row>
      <xdr:rowOff>33274</xdr:rowOff>
    </xdr:to>
    <xdr:cxnSp macro="">
      <xdr:nvCxnSpPr>
        <xdr:cNvPr id="435" name="直線コネクタ 434"/>
        <xdr:cNvCxnSpPr/>
      </xdr:nvCxnSpPr>
      <xdr:spPr>
        <a:xfrm>
          <a:off x="13004800" y="130703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5" name="楕円 444"/>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6"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7" name="楕円 446"/>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8" name="テキスト ボックス 447"/>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9" name="楕円 448"/>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0" name="テキスト ボックス 449"/>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1" name="楕円 450"/>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2" name="テキスト ボックス 451"/>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3" name="楕円 452"/>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4" name="テキスト ボックス 453"/>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104864</xdr:rowOff>
    </xdr:from>
    <xdr:to>
      <xdr:col>29</xdr:col>
      <xdr:colOff>127000</xdr:colOff>
      <xdr:row>17</xdr:row>
      <xdr:rowOff>113894</xdr:rowOff>
    </xdr:to>
    <xdr:cxnSp macro="">
      <xdr:nvCxnSpPr>
        <xdr:cNvPr id="50" name="直線コネクタ 49"/>
        <xdr:cNvCxnSpPr/>
      </xdr:nvCxnSpPr>
      <xdr:spPr bwMode="auto">
        <a:xfrm flipV="1">
          <a:off x="5003800" y="3067139"/>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89641</xdr:rowOff>
    </xdr:from>
    <xdr:ext cx="762000" cy="259045"/>
    <xdr:sp macro="" textlink="">
      <xdr:nvSpPr>
        <xdr:cNvPr id="51" name="人口1人当たり決算額の推移平均値テキスト130"/>
        <xdr:cNvSpPr txBox="1"/>
      </xdr:nvSpPr>
      <xdr:spPr>
        <a:xfrm>
          <a:off x="5740400" y="3051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98387</xdr:rowOff>
    </xdr:from>
    <xdr:to>
      <xdr:col>26</xdr:col>
      <xdr:colOff>50800</xdr:colOff>
      <xdr:row>17</xdr:row>
      <xdr:rowOff>113894</xdr:rowOff>
    </xdr:to>
    <xdr:cxnSp macro="">
      <xdr:nvCxnSpPr>
        <xdr:cNvPr id="53" name="直線コネクタ 52"/>
        <xdr:cNvCxnSpPr/>
      </xdr:nvCxnSpPr>
      <xdr:spPr bwMode="auto">
        <a:xfrm>
          <a:off x="4305300" y="3060662"/>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98387</xdr:rowOff>
    </xdr:from>
    <xdr:to>
      <xdr:col>22</xdr:col>
      <xdr:colOff>114300</xdr:colOff>
      <xdr:row>17</xdr:row>
      <xdr:rowOff>137135</xdr:rowOff>
    </xdr:to>
    <xdr:cxnSp macro="">
      <xdr:nvCxnSpPr>
        <xdr:cNvPr id="56" name="直線コネクタ 55"/>
        <xdr:cNvCxnSpPr/>
      </xdr:nvCxnSpPr>
      <xdr:spPr bwMode="auto">
        <a:xfrm flipV="1">
          <a:off x="3606800" y="3060662"/>
          <a:ext cx="6985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137135</xdr:rowOff>
    </xdr:from>
    <xdr:to>
      <xdr:col>18</xdr:col>
      <xdr:colOff>177800</xdr:colOff>
      <xdr:row>17</xdr:row>
      <xdr:rowOff>147498</xdr:rowOff>
    </xdr:to>
    <xdr:cxnSp macro="">
      <xdr:nvCxnSpPr>
        <xdr:cNvPr id="59" name="直線コネクタ 58"/>
        <xdr:cNvCxnSpPr/>
      </xdr:nvCxnSpPr>
      <xdr:spPr bwMode="auto">
        <a:xfrm flipV="1">
          <a:off x="2908300" y="3099410"/>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54064</xdr:rowOff>
    </xdr:from>
    <xdr:to>
      <xdr:col>29</xdr:col>
      <xdr:colOff>177800</xdr:colOff>
      <xdr:row>17</xdr:row>
      <xdr:rowOff>155664</xdr:rowOff>
    </xdr:to>
    <xdr:sp macro="" textlink="">
      <xdr:nvSpPr>
        <xdr:cNvPr id="69" name="楕円 68"/>
        <xdr:cNvSpPr/>
      </xdr:nvSpPr>
      <xdr:spPr bwMode="auto">
        <a:xfrm>
          <a:off x="56007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70591</xdr:rowOff>
    </xdr:from>
    <xdr:ext cx="762000" cy="259045"/>
    <xdr:sp macro="" textlink="">
      <xdr:nvSpPr>
        <xdr:cNvPr id="70" name="人口1人当たり決算額の推移該当値テキスト130"/>
        <xdr:cNvSpPr txBox="1"/>
      </xdr:nvSpPr>
      <xdr:spPr>
        <a:xfrm>
          <a:off x="5740400" y="2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63094</xdr:rowOff>
    </xdr:from>
    <xdr:to>
      <xdr:col>26</xdr:col>
      <xdr:colOff>101600</xdr:colOff>
      <xdr:row>17</xdr:row>
      <xdr:rowOff>164694</xdr:rowOff>
    </xdr:to>
    <xdr:sp macro="" textlink="">
      <xdr:nvSpPr>
        <xdr:cNvPr id="71" name="楕円 70"/>
        <xdr:cNvSpPr/>
      </xdr:nvSpPr>
      <xdr:spPr bwMode="auto">
        <a:xfrm>
          <a:off x="4953000" y="302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149471</xdr:rowOff>
    </xdr:from>
    <xdr:ext cx="736600" cy="259045"/>
    <xdr:sp macro="" textlink="">
      <xdr:nvSpPr>
        <xdr:cNvPr id="72" name="テキスト ボックス 71"/>
        <xdr:cNvSpPr txBox="1"/>
      </xdr:nvSpPr>
      <xdr:spPr>
        <a:xfrm>
          <a:off x="4622800" y="311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47587</xdr:rowOff>
    </xdr:from>
    <xdr:to>
      <xdr:col>22</xdr:col>
      <xdr:colOff>165100</xdr:colOff>
      <xdr:row>17</xdr:row>
      <xdr:rowOff>149187</xdr:rowOff>
    </xdr:to>
    <xdr:sp macro="" textlink="">
      <xdr:nvSpPr>
        <xdr:cNvPr id="73" name="楕円 72"/>
        <xdr:cNvSpPr/>
      </xdr:nvSpPr>
      <xdr:spPr bwMode="auto">
        <a:xfrm>
          <a:off x="4254500" y="300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159364</xdr:rowOff>
    </xdr:from>
    <xdr:ext cx="762000" cy="259045"/>
    <xdr:sp macro="" textlink="">
      <xdr:nvSpPr>
        <xdr:cNvPr id="74" name="テキスト ボックス 73"/>
        <xdr:cNvSpPr txBox="1"/>
      </xdr:nvSpPr>
      <xdr:spPr>
        <a:xfrm>
          <a:off x="3924300" y="27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86335</xdr:rowOff>
    </xdr:from>
    <xdr:to>
      <xdr:col>19</xdr:col>
      <xdr:colOff>38100</xdr:colOff>
      <xdr:row>18</xdr:row>
      <xdr:rowOff>16485</xdr:rowOff>
    </xdr:to>
    <xdr:sp macro="" textlink="">
      <xdr:nvSpPr>
        <xdr:cNvPr id="75" name="楕円 74"/>
        <xdr:cNvSpPr/>
      </xdr:nvSpPr>
      <xdr:spPr bwMode="auto">
        <a:xfrm>
          <a:off x="3556000" y="30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xdr:rowOff>
    </xdr:from>
    <xdr:ext cx="762000" cy="259045"/>
    <xdr:sp macro="" textlink="">
      <xdr:nvSpPr>
        <xdr:cNvPr id="76" name="テキスト ボックス 75"/>
        <xdr:cNvSpPr txBox="1"/>
      </xdr:nvSpPr>
      <xdr:spPr>
        <a:xfrm>
          <a:off x="3225800" y="313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96698</xdr:rowOff>
    </xdr:from>
    <xdr:to>
      <xdr:col>15</xdr:col>
      <xdr:colOff>101600</xdr:colOff>
      <xdr:row>18</xdr:row>
      <xdr:rowOff>26848</xdr:rowOff>
    </xdr:to>
    <xdr:sp macro="" textlink="">
      <xdr:nvSpPr>
        <xdr:cNvPr id="77" name="楕円 76"/>
        <xdr:cNvSpPr/>
      </xdr:nvSpPr>
      <xdr:spPr bwMode="auto">
        <a:xfrm>
          <a:off x="2857500" y="305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11625</xdr:rowOff>
    </xdr:from>
    <xdr:ext cx="762000" cy="259045"/>
    <xdr:sp macro="" textlink="">
      <xdr:nvSpPr>
        <xdr:cNvPr id="78" name="テキスト ボックス 77"/>
        <xdr:cNvSpPr txBox="1"/>
      </xdr:nvSpPr>
      <xdr:spPr>
        <a:xfrm>
          <a:off x="2527300" y="31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136601</xdr:rowOff>
    </xdr:from>
    <xdr:to>
      <xdr:col>29</xdr:col>
      <xdr:colOff>127000</xdr:colOff>
      <xdr:row>35</xdr:row>
      <xdr:rowOff>172186</xdr:rowOff>
    </xdr:to>
    <xdr:cxnSp macro="">
      <xdr:nvCxnSpPr>
        <xdr:cNvPr id="111" name="直線コネクタ 110"/>
        <xdr:cNvCxnSpPr/>
      </xdr:nvCxnSpPr>
      <xdr:spPr bwMode="auto">
        <a:xfrm>
          <a:off x="5003800" y="6746951"/>
          <a:ext cx="6477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156963</xdr:rowOff>
    </xdr:from>
    <xdr:ext cx="762000" cy="259045"/>
    <xdr:sp macro="" textlink="">
      <xdr:nvSpPr>
        <xdr:cNvPr id="112"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91834</xdr:rowOff>
    </xdr:from>
    <xdr:to>
      <xdr:col>26</xdr:col>
      <xdr:colOff>50800</xdr:colOff>
      <xdr:row>35</xdr:row>
      <xdr:rowOff>136601</xdr:rowOff>
    </xdr:to>
    <xdr:cxnSp macro="">
      <xdr:nvCxnSpPr>
        <xdr:cNvPr id="114" name="直線コネクタ 113"/>
        <xdr:cNvCxnSpPr/>
      </xdr:nvCxnSpPr>
      <xdr:spPr bwMode="auto">
        <a:xfrm>
          <a:off x="4305300" y="6702184"/>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91834</xdr:rowOff>
    </xdr:from>
    <xdr:to>
      <xdr:col>22</xdr:col>
      <xdr:colOff>114300</xdr:colOff>
      <xdr:row>35</xdr:row>
      <xdr:rowOff>127915</xdr:rowOff>
    </xdr:to>
    <xdr:cxnSp macro="">
      <xdr:nvCxnSpPr>
        <xdr:cNvPr id="117" name="直線コネクタ 116"/>
        <xdr:cNvCxnSpPr/>
      </xdr:nvCxnSpPr>
      <xdr:spPr bwMode="auto">
        <a:xfrm flipV="1">
          <a:off x="3606800" y="6702184"/>
          <a:ext cx="698500" cy="3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93053</xdr:rowOff>
    </xdr:from>
    <xdr:to>
      <xdr:col>18</xdr:col>
      <xdr:colOff>177800</xdr:colOff>
      <xdr:row>35</xdr:row>
      <xdr:rowOff>127915</xdr:rowOff>
    </xdr:to>
    <xdr:cxnSp macro="">
      <xdr:nvCxnSpPr>
        <xdr:cNvPr id="120" name="直線コネクタ 119"/>
        <xdr:cNvCxnSpPr/>
      </xdr:nvCxnSpPr>
      <xdr:spPr bwMode="auto">
        <a:xfrm>
          <a:off x="2908300" y="6703403"/>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121386</xdr:rowOff>
    </xdr:from>
    <xdr:to>
      <xdr:col>29</xdr:col>
      <xdr:colOff>177800</xdr:colOff>
      <xdr:row>35</xdr:row>
      <xdr:rowOff>222986</xdr:rowOff>
    </xdr:to>
    <xdr:sp macro="" textlink="">
      <xdr:nvSpPr>
        <xdr:cNvPr id="130" name="楕円 129"/>
        <xdr:cNvSpPr/>
      </xdr:nvSpPr>
      <xdr:spPr bwMode="auto">
        <a:xfrm>
          <a:off x="5600700" y="673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309363</xdr:rowOff>
    </xdr:from>
    <xdr:ext cx="762000" cy="259045"/>
    <xdr:sp macro="" textlink="">
      <xdr:nvSpPr>
        <xdr:cNvPr id="131" name="人口1人当たり決算額の推移該当値テキスト445"/>
        <xdr:cNvSpPr txBox="1"/>
      </xdr:nvSpPr>
      <xdr:spPr>
        <a:xfrm>
          <a:off x="5740400" y="65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85801</xdr:rowOff>
    </xdr:from>
    <xdr:to>
      <xdr:col>26</xdr:col>
      <xdr:colOff>101600</xdr:colOff>
      <xdr:row>35</xdr:row>
      <xdr:rowOff>187401</xdr:rowOff>
    </xdr:to>
    <xdr:sp macro="" textlink="">
      <xdr:nvSpPr>
        <xdr:cNvPr id="132" name="楕円 131"/>
        <xdr:cNvSpPr/>
      </xdr:nvSpPr>
      <xdr:spPr bwMode="auto">
        <a:xfrm>
          <a:off x="49530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197578</xdr:rowOff>
    </xdr:from>
    <xdr:ext cx="736600" cy="259045"/>
    <xdr:sp macro="" textlink="">
      <xdr:nvSpPr>
        <xdr:cNvPr id="133" name="テキスト ボックス 132"/>
        <xdr:cNvSpPr txBox="1"/>
      </xdr:nvSpPr>
      <xdr:spPr>
        <a:xfrm>
          <a:off x="4622800" y="646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41034</xdr:rowOff>
    </xdr:from>
    <xdr:to>
      <xdr:col>22</xdr:col>
      <xdr:colOff>165100</xdr:colOff>
      <xdr:row>35</xdr:row>
      <xdr:rowOff>142634</xdr:rowOff>
    </xdr:to>
    <xdr:sp macro="" textlink="">
      <xdr:nvSpPr>
        <xdr:cNvPr id="134" name="楕円 133"/>
        <xdr:cNvSpPr/>
      </xdr:nvSpPr>
      <xdr:spPr bwMode="auto">
        <a:xfrm>
          <a:off x="4254500" y="6651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152811</xdr:rowOff>
    </xdr:from>
    <xdr:ext cx="762000" cy="259045"/>
    <xdr:sp macro="" textlink="">
      <xdr:nvSpPr>
        <xdr:cNvPr id="135" name="テキスト ボックス 134"/>
        <xdr:cNvSpPr txBox="1"/>
      </xdr:nvSpPr>
      <xdr:spPr>
        <a:xfrm>
          <a:off x="3924300" y="642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77115</xdr:rowOff>
    </xdr:from>
    <xdr:to>
      <xdr:col>19</xdr:col>
      <xdr:colOff>38100</xdr:colOff>
      <xdr:row>35</xdr:row>
      <xdr:rowOff>178715</xdr:rowOff>
    </xdr:to>
    <xdr:sp macro="" textlink="">
      <xdr:nvSpPr>
        <xdr:cNvPr id="136" name="楕円 135"/>
        <xdr:cNvSpPr/>
      </xdr:nvSpPr>
      <xdr:spPr bwMode="auto">
        <a:xfrm>
          <a:off x="3556000" y="668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163492</xdr:rowOff>
    </xdr:from>
    <xdr:ext cx="762000" cy="259045"/>
    <xdr:sp macro="" textlink="">
      <xdr:nvSpPr>
        <xdr:cNvPr id="137" name="テキスト ボックス 136"/>
        <xdr:cNvSpPr txBox="1"/>
      </xdr:nvSpPr>
      <xdr:spPr>
        <a:xfrm>
          <a:off x="3225800" y="67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42253</xdr:rowOff>
    </xdr:from>
    <xdr:to>
      <xdr:col>15</xdr:col>
      <xdr:colOff>101600</xdr:colOff>
      <xdr:row>35</xdr:row>
      <xdr:rowOff>143853</xdr:rowOff>
    </xdr:to>
    <xdr:sp macro="" textlink="">
      <xdr:nvSpPr>
        <xdr:cNvPr id="138" name="楕円 137"/>
        <xdr:cNvSpPr/>
      </xdr:nvSpPr>
      <xdr:spPr bwMode="auto">
        <a:xfrm>
          <a:off x="2857500" y="665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128630</xdr:rowOff>
    </xdr:from>
    <xdr:ext cx="762000" cy="259045"/>
    <xdr:sp macro="" textlink="">
      <xdr:nvSpPr>
        <xdr:cNvPr id="139" name="テキスト ボックス 138"/>
        <xdr:cNvSpPr txBox="1"/>
      </xdr:nvSpPr>
      <xdr:spPr>
        <a:xfrm>
          <a:off x="2527300" y="673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113,754
111,934
133.30
42,760,661
38,842,525
3,607,034
24,342,013
32,836,192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93588</xdr:rowOff>
    </xdr:from>
    <xdr:to>
      <xdr:col>24</xdr:col>
      <xdr:colOff>63500</xdr:colOff>
      <xdr:row>37</xdr:row>
      <xdr:rowOff>127192</xdr:rowOff>
    </xdr:to>
    <xdr:cxnSp macro="">
      <xdr:nvCxnSpPr>
        <xdr:cNvPr id="63" name="直線コネクタ 62"/>
        <xdr:cNvCxnSpPr/>
      </xdr:nvCxnSpPr>
      <xdr:spPr>
        <a:xfrm>
          <a:off x="3797300" y="6437238"/>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60996</xdr:rowOff>
    </xdr:from>
    <xdr:to>
      <xdr:col>19</xdr:col>
      <xdr:colOff>177800</xdr:colOff>
      <xdr:row>37</xdr:row>
      <xdr:rowOff>93588</xdr:rowOff>
    </xdr:to>
    <xdr:cxnSp macro="">
      <xdr:nvCxnSpPr>
        <xdr:cNvPr id="66" name="直線コネクタ 65"/>
        <xdr:cNvCxnSpPr/>
      </xdr:nvCxnSpPr>
      <xdr:spPr>
        <a:xfrm>
          <a:off x="2908300" y="6404646"/>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34968</xdr:rowOff>
    </xdr:from>
    <xdr:to>
      <xdr:col>15</xdr:col>
      <xdr:colOff>50800</xdr:colOff>
      <xdr:row>37</xdr:row>
      <xdr:rowOff>60996</xdr:rowOff>
    </xdr:to>
    <xdr:cxnSp macro="">
      <xdr:nvCxnSpPr>
        <xdr:cNvPr id="69" name="直線コネクタ 68"/>
        <xdr:cNvCxnSpPr/>
      </xdr:nvCxnSpPr>
      <xdr:spPr>
        <a:xfrm>
          <a:off x="2019300" y="6378618"/>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34968</xdr:rowOff>
    </xdr:from>
    <xdr:to>
      <xdr:col>10</xdr:col>
      <xdr:colOff>114300</xdr:colOff>
      <xdr:row>37</xdr:row>
      <xdr:rowOff>74320</xdr:rowOff>
    </xdr:to>
    <xdr:cxnSp macro="">
      <xdr:nvCxnSpPr>
        <xdr:cNvPr id="72" name="直線コネクタ 71"/>
        <xdr:cNvCxnSpPr/>
      </xdr:nvCxnSpPr>
      <xdr:spPr>
        <a:xfrm flipV="1">
          <a:off x="1130300" y="6378618"/>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76392</xdr:rowOff>
    </xdr:from>
    <xdr:to>
      <xdr:col>24</xdr:col>
      <xdr:colOff>114300</xdr:colOff>
      <xdr:row>38</xdr:row>
      <xdr:rowOff>6542</xdr:rowOff>
    </xdr:to>
    <xdr:sp macro="" textlink="">
      <xdr:nvSpPr>
        <xdr:cNvPr id="82" name="楕円 81"/>
        <xdr:cNvSpPr/>
      </xdr:nvSpPr>
      <xdr:spPr>
        <a:xfrm>
          <a:off x="4584700" y="64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54819</xdr:rowOff>
    </xdr:from>
    <xdr:ext cx="534377" cy="259045"/>
    <xdr:sp macro="" textlink="">
      <xdr:nvSpPr>
        <xdr:cNvPr id="83" name="人件費該当値テキスト"/>
        <xdr:cNvSpPr txBox="1"/>
      </xdr:nvSpPr>
      <xdr:spPr>
        <a:xfrm>
          <a:off x="4686300" y="639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42788</xdr:rowOff>
    </xdr:from>
    <xdr:to>
      <xdr:col>20</xdr:col>
      <xdr:colOff>38100</xdr:colOff>
      <xdr:row>37</xdr:row>
      <xdr:rowOff>144388</xdr:rowOff>
    </xdr:to>
    <xdr:sp macro="" textlink="">
      <xdr:nvSpPr>
        <xdr:cNvPr id="84" name="楕円 83"/>
        <xdr:cNvSpPr/>
      </xdr:nvSpPr>
      <xdr:spPr>
        <a:xfrm>
          <a:off x="3746500" y="63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135515</xdr:rowOff>
    </xdr:from>
    <xdr:ext cx="534377" cy="259045"/>
    <xdr:sp macro="" textlink="">
      <xdr:nvSpPr>
        <xdr:cNvPr id="85" name="テキスト ボックス 84"/>
        <xdr:cNvSpPr txBox="1"/>
      </xdr:nvSpPr>
      <xdr:spPr>
        <a:xfrm>
          <a:off x="3530111" y="64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10196</xdr:rowOff>
    </xdr:from>
    <xdr:to>
      <xdr:col>15</xdr:col>
      <xdr:colOff>101600</xdr:colOff>
      <xdr:row>37</xdr:row>
      <xdr:rowOff>111796</xdr:rowOff>
    </xdr:to>
    <xdr:sp macro="" textlink="">
      <xdr:nvSpPr>
        <xdr:cNvPr id="86" name="楕円 85"/>
        <xdr:cNvSpPr/>
      </xdr:nvSpPr>
      <xdr:spPr>
        <a:xfrm>
          <a:off x="2857500" y="6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102923</xdr:rowOff>
    </xdr:from>
    <xdr:ext cx="534377" cy="259045"/>
    <xdr:sp macro="" textlink="">
      <xdr:nvSpPr>
        <xdr:cNvPr id="87" name="テキスト ボックス 86"/>
        <xdr:cNvSpPr txBox="1"/>
      </xdr:nvSpPr>
      <xdr:spPr>
        <a:xfrm>
          <a:off x="2641111" y="644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155618</xdr:rowOff>
    </xdr:from>
    <xdr:to>
      <xdr:col>10</xdr:col>
      <xdr:colOff>165100</xdr:colOff>
      <xdr:row>37</xdr:row>
      <xdr:rowOff>85768</xdr:rowOff>
    </xdr:to>
    <xdr:sp macro="" textlink="">
      <xdr:nvSpPr>
        <xdr:cNvPr id="88" name="楕円 87"/>
        <xdr:cNvSpPr/>
      </xdr:nvSpPr>
      <xdr:spPr>
        <a:xfrm>
          <a:off x="1968500" y="63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76895</xdr:rowOff>
    </xdr:from>
    <xdr:ext cx="534377" cy="259045"/>
    <xdr:sp macro="" textlink="">
      <xdr:nvSpPr>
        <xdr:cNvPr id="89" name="テキスト ボックス 88"/>
        <xdr:cNvSpPr txBox="1"/>
      </xdr:nvSpPr>
      <xdr:spPr>
        <a:xfrm>
          <a:off x="1752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23520</xdr:rowOff>
    </xdr:from>
    <xdr:to>
      <xdr:col>6</xdr:col>
      <xdr:colOff>38100</xdr:colOff>
      <xdr:row>37</xdr:row>
      <xdr:rowOff>125120</xdr:rowOff>
    </xdr:to>
    <xdr:sp macro="" textlink="">
      <xdr:nvSpPr>
        <xdr:cNvPr id="90" name="楕円 89"/>
        <xdr:cNvSpPr/>
      </xdr:nvSpPr>
      <xdr:spPr>
        <a:xfrm>
          <a:off x="1079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116247</xdr:rowOff>
    </xdr:from>
    <xdr:ext cx="534377" cy="259045"/>
    <xdr:sp macro="" textlink="">
      <xdr:nvSpPr>
        <xdr:cNvPr id="91" name="テキスト ボックス 90"/>
        <xdr:cNvSpPr txBox="1"/>
      </xdr:nvSpPr>
      <xdr:spPr>
        <a:xfrm>
          <a:off x="863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60474</xdr:rowOff>
    </xdr:from>
    <xdr:to>
      <xdr:col>24</xdr:col>
      <xdr:colOff>63500</xdr:colOff>
      <xdr:row>56</xdr:row>
      <xdr:rowOff>125690</xdr:rowOff>
    </xdr:to>
    <xdr:cxnSp macro="">
      <xdr:nvCxnSpPr>
        <xdr:cNvPr id="123" name="直線コネクタ 122"/>
        <xdr:cNvCxnSpPr/>
      </xdr:nvCxnSpPr>
      <xdr:spPr>
        <a:xfrm>
          <a:off x="3797300" y="9661674"/>
          <a:ext cx="8382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60474</xdr:rowOff>
    </xdr:from>
    <xdr:to>
      <xdr:col>19</xdr:col>
      <xdr:colOff>177800</xdr:colOff>
      <xdr:row>56</xdr:row>
      <xdr:rowOff>164487</xdr:rowOff>
    </xdr:to>
    <xdr:cxnSp macro="">
      <xdr:nvCxnSpPr>
        <xdr:cNvPr id="126" name="直線コネクタ 125"/>
        <xdr:cNvCxnSpPr/>
      </xdr:nvCxnSpPr>
      <xdr:spPr>
        <a:xfrm flipV="1">
          <a:off x="2908300" y="9661674"/>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164487</xdr:rowOff>
    </xdr:from>
    <xdr:to>
      <xdr:col>15</xdr:col>
      <xdr:colOff>50800</xdr:colOff>
      <xdr:row>57</xdr:row>
      <xdr:rowOff>22689</xdr:rowOff>
    </xdr:to>
    <xdr:cxnSp macro="">
      <xdr:nvCxnSpPr>
        <xdr:cNvPr id="129" name="直線コネクタ 128"/>
        <xdr:cNvCxnSpPr/>
      </xdr:nvCxnSpPr>
      <xdr:spPr>
        <a:xfrm flipV="1">
          <a:off x="2019300" y="9765687"/>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22689</xdr:rowOff>
    </xdr:from>
    <xdr:to>
      <xdr:col>10</xdr:col>
      <xdr:colOff>114300</xdr:colOff>
      <xdr:row>57</xdr:row>
      <xdr:rowOff>162168</xdr:rowOff>
    </xdr:to>
    <xdr:cxnSp macro="">
      <xdr:nvCxnSpPr>
        <xdr:cNvPr id="132" name="直線コネクタ 131"/>
        <xdr:cNvCxnSpPr/>
      </xdr:nvCxnSpPr>
      <xdr:spPr>
        <a:xfrm flipV="1">
          <a:off x="1130300" y="9795339"/>
          <a:ext cx="889000" cy="1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74890</xdr:rowOff>
    </xdr:from>
    <xdr:to>
      <xdr:col>24</xdr:col>
      <xdr:colOff>114300</xdr:colOff>
      <xdr:row>57</xdr:row>
      <xdr:rowOff>5040</xdr:rowOff>
    </xdr:to>
    <xdr:sp macro="" textlink="">
      <xdr:nvSpPr>
        <xdr:cNvPr id="142" name="楕円 141"/>
        <xdr:cNvSpPr/>
      </xdr:nvSpPr>
      <xdr:spPr>
        <a:xfrm>
          <a:off x="45847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53317</xdr:rowOff>
    </xdr:from>
    <xdr:ext cx="534377" cy="259045"/>
    <xdr:sp macro="" textlink="">
      <xdr:nvSpPr>
        <xdr:cNvPr id="143" name="物件費該当値テキスト"/>
        <xdr:cNvSpPr txBox="1"/>
      </xdr:nvSpPr>
      <xdr:spPr>
        <a:xfrm>
          <a:off x="4686300" y="96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9674</xdr:rowOff>
    </xdr:from>
    <xdr:to>
      <xdr:col>20</xdr:col>
      <xdr:colOff>38100</xdr:colOff>
      <xdr:row>56</xdr:row>
      <xdr:rowOff>111274</xdr:rowOff>
    </xdr:to>
    <xdr:sp macro="" textlink="">
      <xdr:nvSpPr>
        <xdr:cNvPr id="144" name="楕円 143"/>
        <xdr:cNvSpPr/>
      </xdr:nvSpPr>
      <xdr:spPr>
        <a:xfrm>
          <a:off x="3746500" y="9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127801</xdr:rowOff>
    </xdr:from>
    <xdr:ext cx="534377" cy="259045"/>
    <xdr:sp macro="" textlink="">
      <xdr:nvSpPr>
        <xdr:cNvPr id="145" name="テキスト ボックス 144"/>
        <xdr:cNvSpPr txBox="1"/>
      </xdr:nvSpPr>
      <xdr:spPr>
        <a:xfrm>
          <a:off x="3530111" y="93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113687</xdr:rowOff>
    </xdr:from>
    <xdr:to>
      <xdr:col>15</xdr:col>
      <xdr:colOff>101600</xdr:colOff>
      <xdr:row>57</xdr:row>
      <xdr:rowOff>43837</xdr:rowOff>
    </xdr:to>
    <xdr:sp macro="" textlink="">
      <xdr:nvSpPr>
        <xdr:cNvPr id="146" name="楕円 145"/>
        <xdr:cNvSpPr/>
      </xdr:nvSpPr>
      <xdr:spPr>
        <a:xfrm>
          <a:off x="2857500" y="97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60364</xdr:rowOff>
    </xdr:from>
    <xdr:ext cx="534377" cy="259045"/>
    <xdr:sp macro="" textlink="">
      <xdr:nvSpPr>
        <xdr:cNvPr id="147" name="テキスト ボックス 146"/>
        <xdr:cNvSpPr txBox="1"/>
      </xdr:nvSpPr>
      <xdr:spPr>
        <a:xfrm>
          <a:off x="2641111" y="94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143339</xdr:rowOff>
    </xdr:from>
    <xdr:to>
      <xdr:col>10</xdr:col>
      <xdr:colOff>165100</xdr:colOff>
      <xdr:row>57</xdr:row>
      <xdr:rowOff>73489</xdr:rowOff>
    </xdr:to>
    <xdr:sp macro="" textlink="">
      <xdr:nvSpPr>
        <xdr:cNvPr id="148" name="楕円 147"/>
        <xdr:cNvSpPr/>
      </xdr:nvSpPr>
      <xdr:spPr>
        <a:xfrm>
          <a:off x="1968500" y="9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90016</xdr:rowOff>
    </xdr:from>
    <xdr:ext cx="534377" cy="259045"/>
    <xdr:sp macro="" textlink="">
      <xdr:nvSpPr>
        <xdr:cNvPr id="149" name="テキスト ボックス 148"/>
        <xdr:cNvSpPr txBox="1"/>
      </xdr:nvSpPr>
      <xdr:spPr>
        <a:xfrm>
          <a:off x="1752111" y="95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111368</xdr:rowOff>
    </xdr:from>
    <xdr:to>
      <xdr:col>6</xdr:col>
      <xdr:colOff>38100</xdr:colOff>
      <xdr:row>58</xdr:row>
      <xdr:rowOff>41518</xdr:rowOff>
    </xdr:to>
    <xdr:sp macro="" textlink="">
      <xdr:nvSpPr>
        <xdr:cNvPr id="150" name="楕円 149"/>
        <xdr:cNvSpPr/>
      </xdr:nvSpPr>
      <xdr:spPr>
        <a:xfrm>
          <a:off x="1079500" y="98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58045</xdr:rowOff>
    </xdr:from>
    <xdr:ext cx="534377" cy="259045"/>
    <xdr:sp macro="" textlink="">
      <xdr:nvSpPr>
        <xdr:cNvPr id="151" name="テキスト ボックス 150"/>
        <xdr:cNvSpPr txBox="1"/>
      </xdr:nvSpPr>
      <xdr:spPr>
        <a:xfrm>
          <a:off x="863111" y="96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84346</xdr:rowOff>
    </xdr:from>
    <xdr:to>
      <xdr:col>24</xdr:col>
      <xdr:colOff>63500</xdr:colOff>
      <xdr:row>74</xdr:row>
      <xdr:rowOff>102798</xdr:rowOff>
    </xdr:to>
    <xdr:cxnSp macro="">
      <xdr:nvCxnSpPr>
        <xdr:cNvPr id="182" name="直線コネクタ 181"/>
        <xdr:cNvCxnSpPr/>
      </xdr:nvCxnSpPr>
      <xdr:spPr>
        <a:xfrm flipV="1">
          <a:off x="3797300" y="12771646"/>
          <a:ext cx="8382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133332</xdr:rowOff>
    </xdr:from>
    <xdr:to>
      <xdr:col>19</xdr:col>
      <xdr:colOff>177800</xdr:colOff>
      <xdr:row>74</xdr:row>
      <xdr:rowOff>102798</xdr:rowOff>
    </xdr:to>
    <xdr:cxnSp macro="">
      <xdr:nvCxnSpPr>
        <xdr:cNvPr id="185" name="直線コネクタ 184"/>
        <xdr:cNvCxnSpPr/>
      </xdr:nvCxnSpPr>
      <xdr:spPr>
        <a:xfrm>
          <a:off x="2908300" y="12477732"/>
          <a:ext cx="8890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133332</xdr:rowOff>
    </xdr:from>
    <xdr:to>
      <xdr:col>15</xdr:col>
      <xdr:colOff>50800</xdr:colOff>
      <xdr:row>73</xdr:row>
      <xdr:rowOff>162887</xdr:rowOff>
    </xdr:to>
    <xdr:cxnSp macro="">
      <xdr:nvCxnSpPr>
        <xdr:cNvPr id="188" name="直線コネクタ 187"/>
        <xdr:cNvCxnSpPr/>
      </xdr:nvCxnSpPr>
      <xdr:spPr>
        <a:xfrm flipV="1">
          <a:off x="2019300" y="12477732"/>
          <a:ext cx="8890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162887</xdr:rowOff>
    </xdr:from>
    <xdr:to>
      <xdr:col>10</xdr:col>
      <xdr:colOff>114300</xdr:colOff>
      <xdr:row>75</xdr:row>
      <xdr:rowOff>8908</xdr:rowOff>
    </xdr:to>
    <xdr:cxnSp macro="">
      <xdr:nvCxnSpPr>
        <xdr:cNvPr id="191" name="直線コネクタ 190"/>
        <xdr:cNvCxnSpPr/>
      </xdr:nvCxnSpPr>
      <xdr:spPr>
        <a:xfrm flipV="1">
          <a:off x="1130300" y="12678737"/>
          <a:ext cx="889000" cy="18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6911</xdr:rowOff>
    </xdr:from>
    <xdr:ext cx="469744" cy="259045"/>
    <xdr:sp macro="" textlink="">
      <xdr:nvSpPr>
        <xdr:cNvPr id="193" name="テキスト ボックス 192"/>
        <xdr:cNvSpPr txBox="1"/>
      </xdr:nvSpPr>
      <xdr:spPr>
        <a:xfrm>
          <a:off x="1784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33546</xdr:rowOff>
    </xdr:from>
    <xdr:to>
      <xdr:col>24</xdr:col>
      <xdr:colOff>114300</xdr:colOff>
      <xdr:row>74</xdr:row>
      <xdr:rowOff>135146</xdr:rowOff>
    </xdr:to>
    <xdr:sp macro="" textlink="">
      <xdr:nvSpPr>
        <xdr:cNvPr id="201" name="楕円 200"/>
        <xdr:cNvSpPr/>
      </xdr:nvSpPr>
      <xdr:spPr>
        <a:xfrm>
          <a:off x="4584700" y="12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56423</xdr:rowOff>
    </xdr:from>
    <xdr:ext cx="469744" cy="259045"/>
    <xdr:sp macro="" textlink="">
      <xdr:nvSpPr>
        <xdr:cNvPr id="202" name="維持補修費該当値テキスト"/>
        <xdr:cNvSpPr txBox="1"/>
      </xdr:nvSpPr>
      <xdr:spPr>
        <a:xfrm>
          <a:off x="4686300" y="125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51998</xdr:rowOff>
    </xdr:from>
    <xdr:to>
      <xdr:col>20</xdr:col>
      <xdr:colOff>38100</xdr:colOff>
      <xdr:row>74</xdr:row>
      <xdr:rowOff>153598</xdr:rowOff>
    </xdr:to>
    <xdr:sp macro="" textlink="">
      <xdr:nvSpPr>
        <xdr:cNvPr id="203" name="楕円 202"/>
        <xdr:cNvSpPr/>
      </xdr:nvSpPr>
      <xdr:spPr>
        <a:xfrm>
          <a:off x="3746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170125</xdr:rowOff>
    </xdr:from>
    <xdr:ext cx="469744" cy="259045"/>
    <xdr:sp macro="" textlink="">
      <xdr:nvSpPr>
        <xdr:cNvPr id="204" name="テキスト ボックス 203"/>
        <xdr:cNvSpPr txBox="1"/>
      </xdr:nvSpPr>
      <xdr:spPr>
        <a:xfrm>
          <a:off x="3562428" y="125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82532</xdr:rowOff>
    </xdr:from>
    <xdr:to>
      <xdr:col>15</xdr:col>
      <xdr:colOff>101600</xdr:colOff>
      <xdr:row>73</xdr:row>
      <xdr:rowOff>12682</xdr:rowOff>
    </xdr:to>
    <xdr:sp macro="" textlink="">
      <xdr:nvSpPr>
        <xdr:cNvPr id="205" name="楕円 204"/>
        <xdr:cNvSpPr/>
      </xdr:nvSpPr>
      <xdr:spPr>
        <a:xfrm>
          <a:off x="2857500" y="12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29209</xdr:rowOff>
    </xdr:from>
    <xdr:ext cx="469744" cy="259045"/>
    <xdr:sp macro="" textlink="">
      <xdr:nvSpPr>
        <xdr:cNvPr id="206" name="テキスト ボックス 205"/>
        <xdr:cNvSpPr txBox="1"/>
      </xdr:nvSpPr>
      <xdr:spPr>
        <a:xfrm>
          <a:off x="2673428" y="1220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112087</xdr:rowOff>
    </xdr:from>
    <xdr:to>
      <xdr:col>10</xdr:col>
      <xdr:colOff>165100</xdr:colOff>
      <xdr:row>74</xdr:row>
      <xdr:rowOff>42237</xdr:rowOff>
    </xdr:to>
    <xdr:sp macro="" textlink="">
      <xdr:nvSpPr>
        <xdr:cNvPr id="207" name="楕円 206"/>
        <xdr:cNvSpPr/>
      </xdr:nvSpPr>
      <xdr:spPr>
        <a:xfrm>
          <a:off x="1968500" y="12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58764</xdr:rowOff>
    </xdr:from>
    <xdr:ext cx="469744" cy="259045"/>
    <xdr:sp macro="" textlink="">
      <xdr:nvSpPr>
        <xdr:cNvPr id="208" name="テキスト ボックス 207"/>
        <xdr:cNvSpPr txBox="1"/>
      </xdr:nvSpPr>
      <xdr:spPr>
        <a:xfrm>
          <a:off x="1784428" y="124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129558</xdr:rowOff>
    </xdr:from>
    <xdr:to>
      <xdr:col>6</xdr:col>
      <xdr:colOff>38100</xdr:colOff>
      <xdr:row>75</xdr:row>
      <xdr:rowOff>59708</xdr:rowOff>
    </xdr:to>
    <xdr:sp macro="" textlink="">
      <xdr:nvSpPr>
        <xdr:cNvPr id="209" name="楕円 208"/>
        <xdr:cNvSpPr/>
      </xdr:nvSpPr>
      <xdr:spPr>
        <a:xfrm>
          <a:off x="1079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76235</xdr:rowOff>
    </xdr:from>
    <xdr:ext cx="469744" cy="259045"/>
    <xdr:sp macro="" textlink="">
      <xdr:nvSpPr>
        <xdr:cNvPr id="210" name="テキスト ボックス 209"/>
        <xdr:cNvSpPr txBox="1"/>
      </xdr:nvSpPr>
      <xdr:spPr>
        <a:xfrm>
          <a:off x="895428" y="125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119850</xdr:rowOff>
    </xdr:from>
    <xdr:to>
      <xdr:col>24</xdr:col>
      <xdr:colOff>63500</xdr:colOff>
      <xdr:row>95</xdr:row>
      <xdr:rowOff>8141</xdr:rowOff>
    </xdr:to>
    <xdr:cxnSp macro="">
      <xdr:nvCxnSpPr>
        <xdr:cNvPr id="240" name="直線コネクタ 239"/>
        <xdr:cNvCxnSpPr/>
      </xdr:nvCxnSpPr>
      <xdr:spPr>
        <a:xfrm flipV="1">
          <a:off x="3797300" y="16236150"/>
          <a:ext cx="8382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8141</xdr:rowOff>
    </xdr:from>
    <xdr:to>
      <xdr:col>19</xdr:col>
      <xdr:colOff>177800</xdr:colOff>
      <xdr:row>96</xdr:row>
      <xdr:rowOff>18617</xdr:rowOff>
    </xdr:to>
    <xdr:cxnSp macro="">
      <xdr:nvCxnSpPr>
        <xdr:cNvPr id="243" name="直線コネクタ 242"/>
        <xdr:cNvCxnSpPr/>
      </xdr:nvCxnSpPr>
      <xdr:spPr>
        <a:xfrm flipV="1">
          <a:off x="2908300" y="16295891"/>
          <a:ext cx="889000" cy="1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18617</xdr:rowOff>
    </xdr:from>
    <xdr:to>
      <xdr:col>15</xdr:col>
      <xdr:colOff>50800</xdr:colOff>
      <xdr:row>96</xdr:row>
      <xdr:rowOff>88570</xdr:rowOff>
    </xdr:to>
    <xdr:cxnSp macro="">
      <xdr:nvCxnSpPr>
        <xdr:cNvPr id="246" name="直線コネクタ 245"/>
        <xdr:cNvCxnSpPr/>
      </xdr:nvCxnSpPr>
      <xdr:spPr>
        <a:xfrm flipV="1">
          <a:off x="2019300" y="16477817"/>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88570</xdr:rowOff>
    </xdr:from>
    <xdr:to>
      <xdr:col>10</xdr:col>
      <xdr:colOff>114300</xdr:colOff>
      <xdr:row>97</xdr:row>
      <xdr:rowOff>84798</xdr:rowOff>
    </xdr:to>
    <xdr:cxnSp macro="">
      <xdr:nvCxnSpPr>
        <xdr:cNvPr id="249" name="直線コネクタ 248"/>
        <xdr:cNvCxnSpPr/>
      </xdr:nvCxnSpPr>
      <xdr:spPr>
        <a:xfrm flipV="1">
          <a:off x="1130300" y="16547770"/>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69050</xdr:rowOff>
    </xdr:from>
    <xdr:to>
      <xdr:col>24</xdr:col>
      <xdr:colOff>114300</xdr:colOff>
      <xdr:row>94</xdr:row>
      <xdr:rowOff>170650</xdr:rowOff>
    </xdr:to>
    <xdr:sp macro="" textlink="">
      <xdr:nvSpPr>
        <xdr:cNvPr id="259" name="楕円 258"/>
        <xdr:cNvSpPr/>
      </xdr:nvSpPr>
      <xdr:spPr>
        <a:xfrm>
          <a:off x="4584700" y="161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91927</xdr:rowOff>
    </xdr:from>
    <xdr:ext cx="534377" cy="259045"/>
    <xdr:sp macro="" textlink="">
      <xdr:nvSpPr>
        <xdr:cNvPr id="260" name="扶助費該当値テキスト"/>
        <xdr:cNvSpPr txBox="1"/>
      </xdr:nvSpPr>
      <xdr:spPr>
        <a:xfrm>
          <a:off x="4686300" y="160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128791</xdr:rowOff>
    </xdr:from>
    <xdr:to>
      <xdr:col>20</xdr:col>
      <xdr:colOff>38100</xdr:colOff>
      <xdr:row>95</xdr:row>
      <xdr:rowOff>58941</xdr:rowOff>
    </xdr:to>
    <xdr:sp macro="" textlink="">
      <xdr:nvSpPr>
        <xdr:cNvPr id="261" name="楕円 260"/>
        <xdr:cNvSpPr/>
      </xdr:nvSpPr>
      <xdr:spPr>
        <a:xfrm>
          <a:off x="3746500" y="162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50068</xdr:rowOff>
    </xdr:from>
    <xdr:ext cx="534377" cy="259045"/>
    <xdr:sp macro="" textlink="">
      <xdr:nvSpPr>
        <xdr:cNvPr id="262" name="テキスト ボックス 261"/>
        <xdr:cNvSpPr txBox="1"/>
      </xdr:nvSpPr>
      <xdr:spPr>
        <a:xfrm>
          <a:off x="3530111" y="163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139267</xdr:rowOff>
    </xdr:from>
    <xdr:to>
      <xdr:col>15</xdr:col>
      <xdr:colOff>101600</xdr:colOff>
      <xdr:row>96</xdr:row>
      <xdr:rowOff>69417</xdr:rowOff>
    </xdr:to>
    <xdr:sp macro="" textlink="">
      <xdr:nvSpPr>
        <xdr:cNvPr id="263" name="楕円 262"/>
        <xdr:cNvSpPr/>
      </xdr:nvSpPr>
      <xdr:spPr>
        <a:xfrm>
          <a:off x="2857500" y="164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60544</xdr:rowOff>
    </xdr:from>
    <xdr:ext cx="534377" cy="259045"/>
    <xdr:sp macro="" textlink="">
      <xdr:nvSpPr>
        <xdr:cNvPr id="264" name="テキスト ボックス 263"/>
        <xdr:cNvSpPr txBox="1"/>
      </xdr:nvSpPr>
      <xdr:spPr>
        <a:xfrm>
          <a:off x="2641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37770</xdr:rowOff>
    </xdr:from>
    <xdr:to>
      <xdr:col>10</xdr:col>
      <xdr:colOff>165100</xdr:colOff>
      <xdr:row>96</xdr:row>
      <xdr:rowOff>139370</xdr:rowOff>
    </xdr:to>
    <xdr:sp macro="" textlink="">
      <xdr:nvSpPr>
        <xdr:cNvPr id="265" name="楕円 264"/>
        <xdr:cNvSpPr/>
      </xdr:nvSpPr>
      <xdr:spPr>
        <a:xfrm>
          <a:off x="1968500" y="164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130497</xdr:rowOff>
    </xdr:from>
    <xdr:ext cx="534377" cy="259045"/>
    <xdr:sp macro="" textlink="">
      <xdr:nvSpPr>
        <xdr:cNvPr id="266" name="テキスト ボックス 265"/>
        <xdr:cNvSpPr txBox="1"/>
      </xdr:nvSpPr>
      <xdr:spPr>
        <a:xfrm>
          <a:off x="1752111" y="165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33998</xdr:rowOff>
    </xdr:from>
    <xdr:to>
      <xdr:col>6</xdr:col>
      <xdr:colOff>38100</xdr:colOff>
      <xdr:row>97</xdr:row>
      <xdr:rowOff>135598</xdr:rowOff>
    </xdr:to>
    <xdr:sp macro="" textlink="">
      <xdr:nvSpPr>
        <xdr:cNvPr id="267" name="楕円 266"/>
        <xdr:cNvSpPr/>
      </xdr:nvSpPr>
      <xdr:spPr>
        <a:xfrm>
          <a:off x="1079500" y="166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126725</xdr:rowOff>
    </xdr:from>
    <xdr:ext cx="534377" cy="259045"/>
    <xdr:sp macro="" textlink="">
      <xdr:nvSpPr>
        <xdr:cNvPr id="268" name="テキスト ボックス 267"/>
        <xdr:cNvSpPr txBox="1"/>
      </xdr:nvSpPr>
      <xdr:spPr>
        <a:xfrm>
          <a:off x="863111"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13170</xdr:rowOff>
    </xdr:from>
    <xdr:to>
      <xdr:col>55</xdr:col>
      <xdr:colOff>0</xdr:colOff>
      <xdr:row>35</xdr:row>
      <xdr:rowOff>48184</xdr:rowOff>
    </xdr:to>
    <xdr:cxnSp macro="">
      <xdr:nvCxnSpPr>
        <xdr:cNvPr id="297" name="直線コネクタ 296"/>
        <xdr:cNvCxnSpPr/>
      </xdr:nvCxnSpPr>
      <xdr:spPr>
        <a:xfrm flipV="1">
          <a:off x="9639300" y="6013920"/>
          <a:ext cx="8382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10808</xdr:rowOff>
    </xdr:from>
    <xdr:to>
      <xdr:col>50</xdr:col>
      <xdr:colOff>114300</xdr:colOff>
      <xdr:row>35</xdr:row>
      <xdr:rowOff>48184</xdr:rowOff>
    </xdr:to>
    <xdr:cxnSp macro="">
      <xdr:nvCxnSpPr>
        <xdr:cNvPr id="300" name="直線コネクタ 299"/>
        <xdr:cNvCxnSpPr/>
      </xdr:nvCxnSpPr>
      <xdr:spPr>
        <a:xfrm>
          <a:off x="8750300" y="6011558"/>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10808</xdr:rowOff>
    </xdr:from>
    <xdr:to>
      <xdr:col>45</xdr:col>
      <xdr:colOff>177800</xdr:colOff>
      <xdr:row>35</xdr:row>
      <xdr:rowOff>76130</xdr:rowOff>
    </xdr:to>
    <xdr:cxnSp macro="">
      <xdr:nvCxnSpPr>
        <xdr:cNvPr id="303" name="直線コネクタ 302"/>
        <xdr:cNvCxnSpPr/>
      </xdr:nvCxnSpPr>
      <xdr:spPr>
        <a:xfrm flipV="1">
          <a:off x="7861300" y="6011558"/>
          <a:ext cx="8890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76130</xdr:rowOff>
    </xdr:from>
    <xdr:to>
      <xdr:col>41</xdr:col>
      <xdr:colOff>50800</xdr:colOff>
      <xdr:row>35</xdr:row>
      <xdr:rowOff>97085</xdr:rowOff>
    </xdr:to>
    <xdr:cxnSp macro="">
      <xdr:nvCxnSpPr>
        <xdr:cNvPr id="306" name="直線コネクタ 305"/>
        <xdr:cNvCxnSpPr/>
      </xdr:nvCxnSpPr>
      <xdr:spPr>
        <a:xfrm flipV="1">
          <a:off x="6972300" y="60768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133820</xdr:rowOff>
    </xdr:from>
    <xdr:to>
      <xdr:col>55</xdr:col>
      <xdr:colOff>50800</xdr:colOff>
      <xdr:row>35</xdr:row>
      <xdr:rowOff>63970</xdr:rowOff>
    </xdr:to>
    <xdr:sp macro="" textlink="">
      <xdr:nvSpPr>
        <xdr:cNvPr id="316" name="楕円 315"/>
        <xdr:cNvSpPr/>
      </xdr:nvSpPr>
      <xdr:spPr>
        <a:xfrm>
          <a:off x="10426700" y="59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156697</xdr:rowOff>
    </xdr:from>
    <xdr:ext cx="534377" cy="259045"/>
    <xdr:sp macro="" textlink="">
      <xdr:nvSpPr>
        <xdr:cNvPr id="317" name="補助費等該当値テキスト"/>
        <xdr:cNvSpPr txBox="1"/>
      </xdr:nvSpPr>
      <xdr:spPr>
        <a:xfrm>
          <a:off x="10528300" y="581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168834</xdr:rowOff>
    </xdr:from>
    <xdr:to>
      <xdr:col>50</xdr:col>
      <xdr:colOff>165100</xdr:colOff>
      <xdr:row>35</xdr:row>
      <xdr:rowOff>98984</xdr:rowOff>
    </xdr:to>
    <xdr:sp macro="" textlink="">
      <xdr:nvSpPr>
        <xdr:cNvPr id="318" name="楕円 317"/>
        <xdr:cNvSpPr/>
      </xdr:nvSpPr>
      <xdr:spPr>
        <a:xfrm>
          <a:off x="9588500" y="59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90111</xdr:rowOff>
    </xdr:from>
    <xdr:ext cx="534377" cy="259045"/>
    <xdr:sp macro="" textlink="">
      <xdr:nvSpPr>
        <xdr:cNvPr id="319" name="テキスト ボックス 318"/>
        <xdr:cNvSpPr txBox="1"/>
      </xdr:nvSpPr>
      <xdr:spPr>
        <a:xfrm>
          <a:off x="9372111" y="60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131458</xdr:rowOff>
    </xdr:from>
    <xdr:to>
      <xdr:col>46</xdr:col>
      <xdr:colOff>38100</xdr:colOff>
      <xdr:row>35</xdr:row>
      <xdr:rowOff>61608</xdr:rowOff>
    </xdr:to>
    <xdr:sp macro="" textlink="">
      <xdr:nvSpPr>
        <xdr:cNvPr id="320" name="楕円 319"/>
        <xdr:cNvSpPr/>
      </xdr:nvSpPr>
      <xdr:spPr>
        <a:xfrm>
          <a:off x="8699500" y="59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78135</xdr:rowOff>
    </xdr:from>
    <xdr:ext cx="534377" cy="259045"/>
    <xdr:sp macro="" textlink="">
      <xdr:nvSpPr>
        <xdr:cNvPr id="321" name="テキスト ボックス 320"/>
        <xdr:cNvSpPr txBox="1"/>
      </xdr:nvSpPr>
      <xdr:spPr>
        <a:xfrm>
          <a:off x="8483111" y="57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25330</xdr:rowOff>
    </xdr:from>
    <xdr:to>
      <xdr:col>41</xdr:col>
      <xdr:colOff>101600</xdr:colOff>
      <xdr:row>35</xdr:row>
      <xdr:rowOff>126930</xdr:rowOff>
    </xdr:to>
    <xdr:sp macro="" textlink="">
      <xdr:nvSpPr>
        <xdr:cNvPr id="322" name="楕円 321"/>
        <xdr:cNvSpPr/>
      </xdr:nvSpPr>
      <xdr:spPr>
        <a:xfrm>
          <a:off x="7810500" y="60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143457</xdr:rowOff>
    </xdr:from>
    <xdr:ext cx="534377" cy="259045"/>
    <xdr:sp macro="" textlink="">
      <xdr:nvSpPr>
        <xdr:cNvPr id="323" name="テキスト ボックス 322"/>
        <xdr:cNvSpPr txBox="1"/>
      </xdr:nvSpPr>
      <xdr:spPr>
        <a:xfrm>
          <a:off x="7594111" y="58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46285</xdr:rowOff>
    </xdr:from>
    <xdr:to>
      <xdr:col>36</xdr:col>
      <xdr:colOff>165100</xdr:colOff>
      <xdr:row>35</xdr:row>
      <xdr:rowOff>147885</xdr:rowOff>
    </xdr:to>
    <xdr:sp macro="" textlink="">
      <xdr:nvSpPr>
        <xdr:cNvPr id="324" name="楕円 323"/>
        <xdr:cNvSpPr/>
      </xdr:nvSpPr>
      <xdr:spPr>
        <a:xfrm>
          <a:off x="6921500" y="60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164412</xdr:rowOff>
    </xdr:from>
    <xdr:ext cx="534377" cy="259045"/>
    <xdr:sp macro="" textlink="">
      <xdr:nvSpPr>
        <xdr:cNvPr id="325" name="テキスト ボックス 324"/>
        <xdr:cNvSpPr txBox="1"/>
      </xdr:nvSpPr>
      <xdr:spPr>
        <a:xfrm>
          <a:off x="6705111" y="58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78359</xdr:rowOff>
    </xdr:from>
    <xdr:to>
      <xdr:col>55</xdr:col>
      <xdr:colOff>0</xdr:colOff>
      <xdr:row>58</xdr:row>
      <xdr:rowOff>89027</xdr:rowOff>
    </xdr:to>
    <xdr:cxnSp macro="">
      <xdr:nvCxnSpPr>
        <xdr:cNvPr id="354" name="直線コネクタ 353"/>
        <xdr:cNvCxnSpPr/>
      </xdr:nvCxnSpPr>
      <xdr:spPr>
        <a:xfrm>
          <a:off x="9639300" y="10022459"/>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78359</xdr:rowOff>
    </xdr:from>
    <xdr:to>
      <xdr:col>50</xdr:col>
      <xdr:colOff>114300</xdr:colOff>
      <xdr:row>58</xdr:row>
      <xdr:rowOff>109784</xdr:rowOff>
    </xdr:to>
    <xdr:cxnSp macro="">
      <xdr:nvCxnSpPr>
        <xdr:cNvPr id="357" name="直線コネクタ 356"/>
        <xdr:cNvCxnSpPr/>
      </xdr:nvCxnSpPr>
      <xdr:spPr>
        <a:xfrm flipV="1">
          <a:off x="8750300" y="10022459"/>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107315</xdr:rowOff>
    </xdr:from>
    <xdr:to>
      <xdr:col>45</xdr:col>
      <xdr:colOff>177800</xdr:colOff>
      <xdr:row>58</xdr:row>
      <xdr:rowOff>109784</xdr:rowOff>
    </xdr:to>
    <xdr:cxnSp macro="">
      <xdr:nvCxnSpPr>
        <xdr:cNvPr id="360" name="直線コネクタ 359"/>
        <xdr:cNvCxnSpPr/>
      </xdr:nvCxnSpPr>
      <xdr:spPr>
        <a:xfrm>
          <a:off x="7861300" y="10051415"/>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59778</xdr:rowOff>
    </xdr:from>
    <xdr:to>
      <xdr:col>41</xdr:col>
      <xdr:colOff>50800</xdr:colOff>
      <xdr:row>58</xdr:row>
      <xdr:rowOff>107315</xdr:rowOff>
    </xdr:to>
    <xdr:cxnSp macro="">
      <xdr:nvCxnSpPr>
        <xdr:cNvPr id="363" name="直線コネクタ 362"/>
        <xdr:cNvCxnSpPr/>
      </xdr:nvCxnSpPr>
      <xdr:spPr>
        <a:xfrm>
          <a:off x="6972300" y="10003878"/>
          <a:ext cx="889000" cy="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38227</xdr:rowOff>
    </xdr:from>
    <xdr:to>
      <xdr:col>55</xdr:col>
      <xdr:colOff>50800</xdr:colOff>
      <xdr:row>58</xdr:row>
      <xdr:rowOff>139827</xdr:rowOff>
    </xdr:to>
    <xdr:sp macro="" textlink="">
      <xdr:nvSpPr>
        <xdr:cNvPr id="373" name="楕円 372"/>
        <xdr:cNvSpPr/>
      </xdr:nvSpPr>
      <xdr:spPr>
        <a:xfrm>
          <a:off x="104267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124604</xdr:rowOff>
    </xdr:from>
    <xdr:ext cx="534377" cy="259045"/>
    <xdr:sp macro="" textlink="">
      <xdr:nvSpPr>
        <xdr:cNvPr id="374" name="普通建設事業費該当値テキスト"/>
        <xdr:cNvSpPr txBox="1"/>
      </xdr:nvSpPr>
      <xdr:spPr>
        <a:xfrm>
          <a:off x="10528300" y="98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27559</xdr:rowOff>
    </xdr:from>
    <xdr:to>
      <xdr:col>50</xdr:col>
      <xdr:colOff>165100</xdr:colOff>
      <xdr:row>58</xdr:row>
      <xdr:rowOff>129159</xdr:rowOff>
    </xdr:to>
    <xdr:sp macro="" textlink="">
      <xdr:nvSpPr>
        <xdr:cNvPr id="375" name="楕円 374"/>
        <xdr:cNvSpPr/>
      </xdr:nvSpPr>
      <xdr:spPr>
        <a:xfrm>
          <a:off x="9588500" y="99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120286</xdr:rowOff>
    </xdr:from>
    <xdr:ext cx="534377" cy="259045"/>
    <xdr:sp macro="" textlink="">
      <xdr:nvSpPr>
        <xdr:cNvPr id="376" name="テキスト ボックス 375"/>
        <xdr:cNvSpPr txBox="1"/>
      </xdr:nvSpPr>
      <xdr:spPr>
        <a:xfrm>
          <a:off x="9372111" y="100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58984</xdr:rowOff>
    </xdr:from>
    <xdr:to>
      <xdr:col>46</xdr:col>
      <xdr:colOff>38100</xdr:colOff>
      <xdr:row>58</xdr:row>
      <xdr:rowOff>160584</xdr:rowOff>
    </xdr:to>
    <xdr:sp macro="" textlink="">
      <xdr:nvSpPr>
        <xdr:cNvPr id="377" name="楕円 376"/>
        <xdr:cNvSpPr/>
      </xdr:nvSpPr>
      <xdr:spPr>
        <a:xfrm>
          <a:off x="8699500" y="100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151711</xdr:rowOff>
    </xdr:from>
    <xdr:ext cx="534377" cy="259045"/>
    <xdr:sp macro="" textlink="">
      <xdr:nvSpPr>
        <xdr:cNvPr id="378" name="テキスト ボックス 377"/>
        <xdr:cNvSpPr txBox="1"/>
      </xdr:nvSpPr>
      <xdr:spPr>
        <a:xfrm>
          <a:off x="8483111" y="100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56515</xdr:rowOff>
    </xdr:from>
    <xdr:to>
      <xdr:col>41</xdr:col>
      <xdr:colOff>101600</xdr:colOff>
      <xdr:row>58</xdr:row>
      <xdr:rowOff>158115</xdr:rowOff>
    </xdr:to>
    <xdr:sp macro="" textlink="">
      <xdr:nvSpPr>
        <xdr:cNvPr id="379" name="楕円 378"/>
        <xdr:cNvSpPr/>
      </xdr:nvSpPr>
      <xdr:spPr>
        <a:xfrm>
          <a:off x="7810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149242</xdr:rowOff>
    </xdr:from>
    <xdr:ext cx="534377" cy="259045"/>
    <xdr:sp macro="" textlink="">
      <xdr:nvSpPr>
        <xdr:cNvPr id="380" name="テキスト ボックス 379"/>
        <xdr:cNvSpPr txBox="1"/>
      </xdr:nvSpPr>
      <xdr:spPr>
        <a:xfrm>
          <a:off x="7594111" y="100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8978</xdr:rowOff>
    </xdr:from>
    <xdr:to>
      <xdr:col>36</xdr:col>
      <xdr:colOff>165100</xdr:colOff>
      <xdr:row>58</xdr:row>
      <xdr:rowOff>110578</xdr:rowOff>
    </xdr:to>
    <xdr:sp macro="" textlink="">
      <xdr:nvSpPr>
        <xdr:cNvPr id="381" name="楕円 380"/>
        <xdr:cNvSpPr/>
      </xdr:nvSpPr>
      <xdr:spPr>
        <a:xfrm>
          <a:off x="6921500" y="99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101705</xdr:rowOff>
    </xdr:from>
    <xdr:ext cx="534377" cy="259045"/>
    <xdr:sp macro="" textlink="">
      <xdr:nvSpPr>
        <xdr:cNvPr id="382" name="テキスト ボックス 381"/>
        <xdr:cNvSpPr txBox="1"/>
      </xdr:nvSpPr>
      <xdr:spPr>
        <a:xfrm>
          <a:off x="6705111" y="100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124699</xdr:rowOff>
    </xdr:from>
    <xdr:to>
      <xdr:col>55</xdr:col>
      <xdr:colOff>0</xdr:colOff>
      <xdr:row>78</xdr:row>
      <xdr:rowOff>132508</xdr:rowOff>
    </xdr:to>
    <xdr:cxnSp macro="">
      <xdr:nvCxnSpPr>
        <xdr:cNvPr id="409" name="直線コネクタ 408"/>
        <xdr:cNvCxnSpPr/>
      </xdr:nvCxnSpPr>
      <xdr:spPr>
        <a:xfrm>
          <a:off x="9639300" y="13497799"/>
          <a:ext cx="8382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114165</xdr:rowOff>
    </xdr:from>
    <xdr:to>
      <xdr:col>50</xdr:col>
      <xdr:colOff>114300</xdr:colOff>
      <xdr:row>78</xdr:row>
      <xdr:rowOff>124699</xdr:rowOff>
    </xdr:to>
    <xdr:cxnSp macro="">
      <xdr:nvCxnSpPr>
        <xdr:cNvPr id="412" name="直線コネクタ 411"/>
        <xdr:cNvCxnSpPr/>
      </xdr:nvCxnSpPr>
      <xdr:spPr>
        <a:xfrm>
          <a:off x="8750300" y="13487265"/>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99535</xdr:rowOff>
    </xdr:from>
    <xdr:to>
      <xdr:col>45</xdr:col>
      <xdr:colOff>177800</xdr:colOff>
      <xdr:row>78</xdr:row>
      <xdr:rowOff>114165</xdr:rowOff>
    </xdr:to>
    <xdr:cxnSp macro="">
      <xdr:nvCxnSpPr>
        <xdr:cNvPr id="415" name="直線コネクタ 414"/>
        <xdr:cNvCxnSpPr/>
      </xdr:nvCxnSpPr>
      <xdr:spPr>
        <a:xfrm>
          <a:off x="7861300" y="1347263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81708</xdr:rowOff>
    </xdr:from>
    <xdr:to>
      <xdr:col>55</xdr:col>
      <xdr:colOff>50800</xdr:colOff>
      <xdr:row>79</xdr:row>
      <xdr:rowOff>11858</xdr:rowOff>
    </xdr:to>
    <xdr:sp macro="" textlink="">
      <xdr:nvSpPr>
        <xdr:cNvPr id="425" name="楕円 424"/>
        <xdr:cNvSpPr/>
      </xdr:nvSpPr>
      <xdr:spPr>
        <a:xfrm>
          <a:off x="10426700" y="134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469744" cy="259045"/>
    <xdr:sp macro="" textlink="">
      <xdr:nvSpPr>
        <xdr:cNvPr id="426" name="普通建設事業費 （ うち新規整備　）該当値テキスト"/>
        <xdr:cNvSpPr txBox="1"/>
      </xdr:nvSpPr>
      <xdr:spPr>
        <a:xfrm>
          <a:off x="10528300" y="13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73899</xdr:rowOff>
    </xdr:from>
    <xdr:to>
      <xdr:col>50</xdr:col>
      <xdr:colOff>165100</xdr:colOff>
      <xdr:row>79</xdr:row>
      <xdr:rowOff>4049</xdr:rowOff>
    </xdr:to>
    <xdr:sp macro="" textlink="">
      <xdr:nvSpPr>
        <xdr:cNvPr id="427" name="楕円 426"/>
        <xdr:cNvSpPr/>
      </xdr:nvSpPr>
      <xdr:spPr>
        <a:xfrm>
          <a:off x="9588500" y="134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166626</xdr:rowOff>
    </xdr:from>
    <xdr:ext cx="469744" cy="259045"/>
    <xdr:sp macro="" textlink="">
      <xdr:nvSpPr>
        <xdr:cNvPr id="428" name="テキスト ボックス 427"/>
        <xdr:cNvSpPr txBox="1"/>
      </xdr:nvSpPr>
      <xdr:spPr>
        <a:xfrm>
          <a:off x="9404428" y="135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63365</xdr:rowOff>
    </xdr:from>
    <xdr:to>
      <xdr:col>46</xdr:col>
      <xdr:colOff>38100</xdr:colOff>
      <xdr:row>78</xdr:row>
      <xdr:rowOff>164965</xdr:rowOff>
    </xdr:to>
    <xdr:sp macro="" textlink="">
      <xdr:nvSpPr>
        <xdr:cNvPr id="429" name="楕円 428"/>
        <xdr:cNvSpPr/>
      </xdr:nvSpPr>
      <xdr:spPr>
        <a:xfrm>
          <a:off x="8699500" y="134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156092</xdr:rowOff>
    </xdr:from>
    <xdr:ext cx="469744" cy="259045"/>
    <xdr:sp macro="" textlink="">
      <xdr:nvSpPr>
        <xdr:cNvPr id="430" name="テキスト ボックス 429"/>
        <xdr:cNvSpPr txBox="1"/>
      </xdr:nvSpPr>
      <xdr:spPr>
        <a:xfrm>
          <a:off x="8515428" y="1352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48735</xdr:rowOff>
    </xdr:from>
    <xdr:to>
      <xdr:col>41</xdr:col>
      <xdr:colOff>101600</xdr:colOff>
      <xdr:row>78</xdr:row>
      <xdr:rowOff>150335</xdr:rowOff>
    </xdr:to>
    <xdr:sp macro="" textlink="">
      <xdr:nvSpPr>
        <xdr:cNvPr id="431" name="楕円 430"/>
        <xdr:cNvSpPr/>
      </xdr:nvSpPr>
      <xdr:spPr>
        <a:xfrm>
          <a:off x="7810500" y="134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141462</xdr:rowOff>
    </xdr:from>
    <xdr:ext cx="469744" cy="259045"/>
    <xdr:sp macro="" textlink="">
      <xdr:nvSpPr>
        <xdr:cNvPr id="432" name="テキスト ボックス 431"/>
        <xdr:cNvSpPr txBox="1"/>
      </xdr:nvSpPr>
      <xdr:spPr>
        <a:xfrm>
          <a:off x="7626428" y="135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126800</xdr:rowOff>
    </xdr:from>
    <xdr:to>
      <xdr:col>55</xdr:col>
      <xdr:colOff>0</xdr:colOff>
      <xdr:row>96</xdr:row>
      <xdr:rowOff>162396</xdr:rowOff>
    </xdr:to>
    <xdr:cxnSp macro="">
      <xdr:nvCxnSpPr>
        <xdr:cNvPr id="463" name="直線コネクタ 462"/>
        <xdr:cNvCxnSpPr/>
      </xdr:nvCxnSpPr>
      <xdr:spPr>
        <a:xfrm flipV="1">
          <a:off x="9639300" y="16586000"/>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162396</xdr:rowOff>
    </xdr:from>
    <xdr:to>
      <xdr:col>50</xdr:col>
      <xdr:colOff>114300</xdr:colOff>
      <xdr:row>98</xdr:row>
      <xdr:rowOff>19048</xdr:rowOff>
    </xdr:to>
    <xdr:cxnSp macro="">
      <xdr:nvCxnSpPr>
        <xdr:cNvPr id="466" name="直線コネクタ 465"/>
        <xdr:cNvCxnSpPr/>
      </xdr:nvCxnSpPr>
      <xdr:spPr>
        <a:xfrm flipV="1">
          <a:off x="8750300" y="16621596"/>
          <a:ext cx="889000" cy="1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19048</xdr:rowOff>
    </xdr:from>
    <xdr:to>
      <xdr:col>45</xdr:col>
      <xdr:colOff>177800</xdr:colOff>
      <xdr:row>98</xdr:row>
      <xdr:rowOff>74222</xdr:rowOff>
    </xdr:to>
    <xdr:cxnSp macro="">
      <xdr:nvCxnSpPr>
        <xdr:cNvPr id="469" name="直線コネクタ 468"/>
        <xdr:cNvCxnSpPr/>
      </xdr:nvCxnSpPr>
      <xdr:spPr>
        <a:xfrm flipV="1">
          <a:off x="7861300" y="16821148"/>
          <a:ext cx="889000" cy="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76000</xdr:rowOff>
    </xdr:from>
    <xdr:to>
      <xdr:col>55</xdr:col>
      <xdr:colOff>50800</xdr:colOff>
      <xdr:row>97</xdr:row>
      <xdr:rowOff>6150</xdr:rowOff>
    </xdr:to>
    <xdr:sp macro="" textlink="">
      <xdr:nvSpPr>
        <xdr:cNvPr id="479" name="楕円 478"/>
        <xdr:cNvSpPr/>
      </xdr:nvSpPr>
      <xdr:spPr>
        <a:xfrm>
          <a:off x="10426700" y="165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54427</xdr:rowOff>
    </xdr:from>
    <xdr:ext cx="534377" cy="259045"/>
    <xdr:sp macro="" textlink="">
      <xdr:nvSpPr>
        <xdr:cNvPr id="480" name="普通建設事業費 （ うち更新整備　）該当値テキスト"/>
        <xdr:cNvSpPr txBox="1"/>
      </xdr:nvSpPr>
      <xdr:spPr>
        <a:xfrm>
          <a:off x="10528300" y="165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111596</xdr:rowOff>
    </xdr:from>
    <xdr:to>
      <xdr:col>50</xdr:col>
      <xdr:colOff>165100</xdr:colOff>
      <xdr:row>97</xdr:row>
      <xdr:rowOff>41746</xdr:rowOff>
    </xdr:to>
    <xdr:sp macro="" textlink="">
      <xdr:nvSpPr>
        <xdr:cNvPr id="481" name="楕円 480"/>
        <xdr:cNvSpPr/>
      </xdr:nvSpPr>
      <xdr:spPr>
        <a:xfrm>
          <a:off x="9588500" y="165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58273</xdr:rowOff>
    </xdr:from>
    <xdr:ext cx="534377" cy="259045"/>
    <xdr:sp macro="" textlink="">
      <xdr:nvSpPr>
        <xdr:cNvPr id="482" name="テキスト ボックス 481"/>
        <xdr:cNvSpPr txBox="1"/>
      </xdr:nvSpPr>
      <xdr:spPr>
        <a:xfrm>
          <a:off x="9372111" y="163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139698</xdr:rowOff>
    </xdr:from>
    <xdr:to>
      <xdr:col>46</xdr:col>
      <xdr:colOff>38100</xdr:colOff>
      <xdr:row>98</xdr:row>
      <xdr:rowOff>69848</xdr:rowOff>
    </xdr:to>
    <xdr:sp macro="" textlink="">
      <xdr:nvSpPr>
        <xdr:cNvPr id="483" name="楕円 482"/>
        <xdr:cNvSpPr/>
      </xdr:nvSpPr>
      <xdr:spPr>
        <a:xfrm>
          <a:off x="8699500" y="167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60975</xdr:rowOff>
    </xdr:from>
    <xdr:ext cx="534377" cy="259045"/>
    <xdr:sp macro="" textlink="">
      <xdr:nvSpPr>
        <xdr:cNvPr id="484" name="テキスト ボックス 483"/>
        <xdr:cNvSpPr txBox="1"/>
      </xdr:nvSpPr>
      <xdr:spPr>
        <a:xfrm>
          <a:off x="8483111" y="168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23422</xdr:rowOff>
    </xdr:from>
    <xdr:to>
      <xdr:col>41</xdr:col>
      <xdr:colOff>101600</xdr:colOff>
      <xdr:row>98</xdr:row>
      <xdr:rowOff>125022</xdr:rowOff>
    </xdr:to>
    <xdr:sp macro="" textlink="">
      <xdr:nvSpPr>
        <xdr:cNvPr id="485" name="楕円 484"/>
        <xdr:cNvSpPr/>
      </xdr:nvSpPr>
      <xdr:spPr>
        <a:xfrm>
          <a:off x="7810500" y="168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116149</xdr:rowOff>
    </xdr:from>
    <xdr:ext cx="534377" cy="259045"/>
    <xdr:sp macro="" textlink="">
      <xdr:nvSpPr>
        <xdr:cNvPr id="486" name="テキスト ボックス 485"/>
        <xdr:cNvSpPr txBox="1"/>
      </xdr:nvSpPr>
      <xdr:spPr>
        <a:xfrm>
          <a:off x="7594111" y="1691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20009</xdr:rowOff>
    </xdr:from>
    <xdr:to>
      <xdr:col>81</xdr:col>
      <xdr:colOff>50800</xdr:colOff>
      <xdr:row>39</xdr:row>
      <xdr:rowOff>44450</xdr:rowOff>
    </xdr:to>
    <xdr:cxnSp macro="">
      <xdr:nvCxnSpPr>
        <xdr:cNvPr id="518" name="直線コネクタ 517"/>
        <xdr:cNvCxnSpPr/>
      </xdr:nvCxnSpPr>
      <xdr:spPr>
        <a:xfrm>
          <a:off x="14592300" y="6706559"/>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20009</xdr:rowOff>
    </xdr:from>
    <xdr:to>
      <xdr:col>76</xdr:col>
      <xdr:colOff>114300</xdr:colOff>
      <xdr:row>39</xdr:row>
      <xdr:rowOff>30467</xdr:rowOff>
    </xdr:to>
    <xdr:cxnSp macro="">
      <xdr:nvCxnSpPr>
        <xdr:cNvPr id="521" name="直線コネクタ 520"/>
        <xdr:cNvCxnSpPr/>
      </xdr:nvCxnSpPr>
      <xdr:spPr>
        <a:xfrm flipV="1">
          <a:off x="13703300" y="6706559"/>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3" name="テキスト ボックス 522"/>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30467</xdr:rowOff>
    </xdr:from>
    <xdr:to>
      <xdr:col>71</xdr:col>
      <xdr:colOff>177800</xdr:colOff>
      <xdr:row>39</xdr:row>
      <xdr:rowOff>44450</xdr:rowOff>
    </xdr:to>
    <xdr:cxnSp macro="">
      <xdr:nvCxnSpPr>
        <xdr:cNvPr id="524" name="直線コネクタ 523"/>
        <xdr:cNvCxnSpPr/>
      </xdr:nvCxnSpPr>
      <xdr:spPr>
        <a:xfrm flipV="1">
          <a:off x="12814300" y="671701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73289</xdr:rowOff>
    </xdr:from>
    <xdr:ext cx="378565" cy="259045"/>
    <xdr:sp macro="" textlink="">
      <xdr:nvSpPr>
        <xdr:cNvPr id="526" name="テキスト ボックス 525"/>
        <xdr:cNvSpPr txBox="1"/>
      </xdr:nvSpPr>
      <xdr:spPr>
        <a:xfrm>
          <a:off x="13514017" y="675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140659</xdr:rowOff>
    </xdr:from>
    <xdr:to>
      <xdr:col>76</xdr:col>
      <xdr:colOff>165100</xdr:colOff>
      <xdr:row>39</xdr:row>
      <xdr:rowOff>70809</xdr:rowOff>
    </xdr:to>
    <xdr:sp macro="" textlink="">
      <xdr:nvSpPr>
        <xdr:cNvPr id="538" name="楕円 537"/>
        <xdr:cNvSpPr/>
      </xdr:nvSpPr>
      <xdr:spPr>
        <a:xfrm>
          <a:off x="14541500" y="66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87336</xdr:rowOff>
    </xdr:from>
    <xdr:ext cx="469744" cy="259045"/>
    <xdr:sp macro="" textlink="">
      <xdr:nvSpPr>
        <xdr:cNvPr id="539" name="テキスト ボックス 538"/>
        <xdr:cNvSpPr txBox="1"/>
      </xdr:nvSpPr>
      <xdr:spPr>
        <a:xfrm>
          <a:off x="14357428" y="643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151117</xdr:rowOff>
    </xdr:from>
    <xdr:to>
      <xdr:col>72</xdr:col>
      <xdr:colOff>38100</xdr:colOff>
      <xdr:row>39</xdr:row>
      <xdr:rowOff>81267</xdr:rowOff>
    </xdr:to>
    <xdr:sp macro="" textlink="">
      <xdr:nvSpPr>
        <xdr:cNvPr id="540" name="楕円 539"/>
        <xdr:cNvSpPr/>
      </xdr:nvSpPr>
      <xdr:spPr>
        <a:xfrm>
          <a:off x="136525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97794</xdr:rowOff>
    </xdr:from>
    <xdr:ext cx="378565" cy="259045"/>
    <xdr:sp macro="" textlink="">
      <xdr:nvSpPr>
        <xdr:cNvPr id="541" name="テキスト ボックス 540"/>
        <xdr:cNvSpPr txBox="1"/>
      </xdr:nvSpPr>
      <xdr:spPr>
        <a:xfrm>
          <a:off x="13514017" y="644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97524</xdr:rowOff>
    </xdr:from>
    <xdr:to>
      <xdr:col>85</xdr:col>
      <xdr:colOff>127000</xdr:colOff>
      <xdr:row>74</xdr:row>
      <xdr:rowOff>131356</xdr:rowOff>
    </xdr:to>
    <xdr:cxnSp macro="">
      <xdr:nvCxnSpPr>
        <xdr:cNvPr id="619" name="直線コネクタ 618"/>
        <xdr:cNvCxnSpPr/>
      </xdr:nvCxnSpPr>
      <xdr:spPr>
        <a:xfrm>
          <a:off x="15481300" y="12784824"/>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97478</xdr:rowOff>
    </xdr:from>
    <xdr:to>
      <xdr:col>81</xdr:col>
      <xdr:colOff>50800</xdr:colOff>
      <xdr:row>74</xdr:row>
      <xdr:rowOff>97524</xdr:rowOff>
    </xdr:to>
    <xdr:cxnSp macro="">
      <xdr:nvCxnSpPr>
        <xdr:cNvPr id="622" name="直線コネクタ 621"/>
        <xdr:cNvCxnSpPr/>
      </xdr:nvCxnSpPr>
      <xdr:spPr>
        <a:xfrm>
          <a:off x="14592300" y="1278477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78961</xdr:rowOff>
    </xdr:from>
    <xdr:to>
      <xdr:col>76</xdr:col>
      <xdr:colOff>114300</xdr:colOff>
      <xdr:row>74</xdr:row>
      <xdr:rowOff>97478</xdr:rowOff>
    </xdr:to>
    <xdr:cxnSp macro="">
      <xdr:nvCxnSpPr>
        <xdr:cNvPr id="625" name="直線コネクタ 624"/>
        <xdr:cNvCxnSpPr/>
      </xdr:nvCxnSpPr>
      <xdr:spPr>
        <a:xfrm>
          <a:off x="13703300" y="1276626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164457</xdr:rowOff>
    </xdr:from>
    <xdr:to>
      <xdr:col>71</xdr:col>
      <xdr:colOff>177800</xdr:colOff>
      <xdr:row>74</xdr:row>
      <xdr:rowOff>78961</xdr:rowOff>
    </xdr:to>
    <xdr:cxnSp macro="">
      <xdr:nvCxnSpPr>
        <xdr:cNvPr id="628" name="直線コネクタ 627"/>
        <xdr:cNvCxnSpPr/>
      </xdr:nvCxnSpPr>
      <xdr:spPr>
        <a:xfrm>
          <a:off x="12814300" y="12680307"/>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80556</xdr:rowOff>
    </xdr:from>
    <xdr:to>
      <xdr:col>85</xdr:col>
      <xdr:colOff>177800</xdr:colOff>
      <xdr:row>75</xdr:row>
      <xdr:rowOff>10706</xdr:rowOff>
    </xdr:to>
    <xdr:sp macro="" textlink="">
      <xdr:nvSpPr>
        <xdr:cNvPr id="638" name="楕円 637"/>
        <xdr:cNvSpPr/>
      </xdr:nvSpPr>
      <xdr:spPr>
        <a:xfrm>
          <a:off x="16268700" y="12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58983</xdr:rowOff>
    </xdr:from>
    <xdr:ext cx="534377" cy="259045"/>
    <xdr:sp macro="" textlink="">
      <xdr:nvSpPr>
        <xdr:cNvPr id="639" name="公債費該当値テキスト"/>
        <xdr:cNvSpPr txBox="1"/>
      </xdr:nvSpPr>
      <xdr:spPr>
        <a:xfrm>
          <a:off x="16370300" y="127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46724</xdr:rowOff>
    </xdr:from>
    <xdr:to>
      <xdr:col>81</xdr:col>
      <xdr:colOff>101600</xdr:colOff>
      <xdr:row>74</xdr:row>
      <xdr:rowOff>148324</xdr:rowOff>
    </xdr:to>
    <xdr:sp macro="" textlink="">
      <xdr:nvSpPr>
        <xdr:cNvPr id="640" name="楕円 639"/>
        <xdr:cNvSpPr/>
      </xdr:nvSpPr>
      <xdr:spPr>
        <a:xfrm>
          <a:off x="15430500" y="127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139451</xdr:rowOff>
    </xdr:from>
    <xdr:ext cx="534377" cy="259045"/>
    <xdr:sp macro="" textlink="">
      <xdr:nvSpPr>
        <xdr:cNvPr id="641" name="テキスト ボックス 640"/>
        <xdr:cNvSpPr txBox="1"/>
      </xdr:nvSpPr>
      <xdr:spPr>
        <a:xfrm>
          <a:off x="15214111" y="128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46678</xdr:rowOff>
    </xdr:from>
    <xdr:to>
      <xdr:col>76</xdr:col>
      <xdr:colOff>165100</xdr:colOff>
      <xdr:row>74</xdr:row>
      <xdr:rowOff>148278</xdr:rowOff>
    </xdr:to>
    <xdr:sp macro="" textlink="">
      <xdr:nvSpPr>
        <xdr:cNvPr id="642" name="楕円 641"/>
        <xdr:cNvSpPr/>
      </xdr:nvSpPr>
      <xdr:spPr>
        <a:xfrm>
          <a:off x="14541500" y="127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139405</xdr:rowOff>
    </xdr:from>
    <xdr:ext cx="534377" cy="259045"/>
    <xdr:sp macro="" textlink="">
      <xdr:nvSpPr>
        <xdr:cNvPr id="643" name="テキスト ボックス 642"/>
        <xdr:cNvSpPr txBox="1"/>
      </xdr:nvSpPr>
      <xdr:spPr>
        <a:xfrm>
          <a:off x="14325111" y="128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28161</xdr:rowOff>
    </xdr:from>
    <xdr:to>
      <xdr:col>72</xdr:col>
      <xdr:colOff>38100</xdr:colOff>
      <xdr:row>74</xdr:row>
      <xdr:rowOff>129761</xdr:rowOff>
    </xdr:to>
    <xdr:sp macro="" textlink="">
      <xdr:nvSpPr>
        <xdr:cNvPr id="644" name="楕円 643"/>
        <xdr:cNvSpPr/>
      </xdr:nvSpPr>
      <xdr:spPr>
        <a:xfrm>
          <a:off x="13652500" y="127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120888</xdr:rowOff>
    </xdr:from>
    <xdr:ext cx="534377" cy="259045"/>
    <xdr:sp macro="" textlink="">
      <xdr:nvSpPr>
        <xdr:cNvPr id="645" name="テキスト ボックス 644"/>
        <xdr:cNvSpPr txBox="1"/>
      </xdr:nvSpPr>
      <xdr:spPr>
        <a:xfrm>
          <a:off x="13436111" y="128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113657</xdr:rowOff>
    </xdr:from>
    <xdr:to>
      <xdr:col>67</xdr:col>
      <xdr:colOff>101600</xdr:colOff>
      <xdr:row>74</xdr:row>
      <xdr:rowOff>43807</xdr:rowOff>
    </xdr:to>
    <xdr:sp macro="" textlink="">
      <xdr:nvSpPr>
        <xdr:cNvPr id="646" name="楕円 645"/>
        <xdr:cNvSpPr/>
      </xdr:nvSpPr>
      <xdr:spPr>
        <a:xfrm>
          <a:off x="12763500" y="1262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34934</xdr:rowOff>
    </xdr:from>
    <xdr:ext cx="534377" cy="259045"/>
    <xdr:sp macro="" textlink="">
      <xdr:nvSpPr>
        <xdr:cNvPr id="647" name="テキスト ボックス 646"/>
        <xdr:cNvSpPr txBox="1"/>
      </xdr:nvSpPr>
      <xdr:spPr>
        <a:xfrm>
          <a:off x="12547111" y="1272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2823</xdr:rowOff>
    </xdr:from>
    <xdr:to>
      <xdr:col>85</xdr:col>
      <xdr:colOff>127000</xdr:colOff>
      <xdr:row>98</xdr:row>
      <xdr:rowOff>94264</xdr:rowOff>
    </xdr:to>
    <xdr:cxnSp macro="">
      <xdr:nvCxnSpPr>
        <xdr:cNvPr id="674" name="直線コネクタ 673"/>
        <xdr:cNvCxnSpPr/>
      </xdr:nvCxnSpPr>
      <xdr:spPr>
        <a:xfrm>
          <a:off x="15481300" y="1680492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2823</xdr:rowOff>
    </xdr:from>
    <xdr:to>
      <xdr:col>81</xdr:col>
      <xdr:colOff>50800</xdr:colOff>
      <xdr:row>98</xdr:row>
      <xdr:rowOff>89650</xdr:rowOff>
    </xdr:to>
    <xdr:cxnSp macro="">
      <xdr:nvCxnSpPr>
        <xdr:cNvPr id="677" name="直線コネクタ 676"/>
        <xdr:cNvCxnSpPr/>
      </xdr:nvCxnSpPr>
      <xdr:spPr>
        <a:xfrm flipV="1">
          <a:off x="14592300" y="16804923"/>
          <a:ext cx="889000" cy="8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90127</xdr:rowOff>
    </xdr:from>
    <xdr:ext cx="534377" cy="259045"/>
    <xdr:sp macro="" textlink="">
      <xdr:nvSpPr>
        <xdr:cNvPr id="679" name="テキスト ボックス 678"/>
        <xdr:cNvSpPr txBox="1"/>
      </xdr:nvSpPr>
      <xdr:spPr>
        <a:xfrm>
          <a:off x="15214111" y="168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89650</xdr:rowOff>
    </xdr:from>
    <xdr:to>
      <xdr:col>76</xdr:col>
      <xdr:colOff>114300</xdr:colOff>
      <xdr:row>98</xdr:row>
      <xdr:rowOff>93769</xdr:rowOff>
    </xdr:to>
    <xdr:cxnSp macro="">
      <xdr:nvCxnSpPr>
        <xdr:cNvPr id="680" name="直線コネクタ 679"/>
        <xdr:cNvCxnSpPr/>
      </xdr:nvCxnSpPr>
      <xdr:spPr>
        <a:xfrm flipV="1">
          <a:off x="13703300" y="16891750"/>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71005</xdr:rowOff>
    </xdr:from>
    <xdr:to>
      <xdr:col>71</xdr:col>
      <xdr:colOff>177800</xdr:colOff>
      <xdr:row>98</xdr:row>
      <xdr:rowOff>93769</xdr:rowOff>
    </xdr:to>
    <xdr:cxnSp macro="">
      <xdr:nvCxnSpPr>
        <xdr:cNvPr id="683" name="直線コネクタ 682"/>
        <xdr:cNvCxnSpPr/>
      </xdr:nvCxnSpPr>
      <xdr:spPr>
        <a:xfrm>
          <a:off x="12814300" y="16873105"/>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43464</xdr:rowOff>
    </xdr:from>
    <xdr:to>
      <xdr:col>85</xdr:col>
      <xdr:colOff>177800</xdr:colOff>
      <xdr:row>98</xdr:row>
      <xdr:rowOff>145064</xdr:rowOff>
    </xdr:to>
    <xdr:sp macro="" textlink="">
      <xdr:nvSpPr>
        <xdr:cNvPr id="693" name="楕円 692"/>
        <xdr:cNvSpPr/>
      </xdr:nvSpPr>
      <xdr:spPr>
        <a:xfrm>
          <a:off x="16268700" y="168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4"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123473</xdr:rowOff>
    </xdr:from>
    <xdr:to>
      <xdr:col>81</xdr:col>
      <xdr:colOff>101600</xdr:colOff>
      <xdr:row>98</xdr:row>
      <xdr:rowOff>53623</xdr:rowOff>
    </xdr:to>
    <xdr:sp macro="" textlink="">
      <xdr:nvSpPr>
        <xdr:cNvPr id="695" name="楕円 694"/>
        <xdr:cNvSpPr/>
      </xdr:nvSpPr>
      <xdr:spPr>
        <a:xfrm>
          <a:off x="15430500" y="167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70150</xdr:rowOff>
    </xdr:from>
    <xdr:ext cx="534377" cy="259045"/>
    <xdr:sp macro="" textlink="">
      <xdr:nvSpPr>
        <xdr:cNvPr id="696" name="テキスト ボックス 695"/>
        <xdr:cNvSpPr txBox="1"/>
      </xdr:nvSpPr>
      <xdr:spPr>
        <a:xfrm>
          <a:off x="15214111" y="1652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38850</xdr:rowOff>
    </xdr:from>
    <xdr:to>
      <xdr:col>76</xdr:col>
      <xdr:colOff>165100</xdr:colOff>
      <xdr:row>98</xdr:row>
      <xdr:rowOff>140450</xdr:rowOff>
    </xdr:to>
    <xdr:sp macro="" textlink="">
      <xdr:nvSpPr>
        <xdr:cNvPr id="697" name="楕円 696"/>
        <xdr:cNvSpPr/>
      </xdr:nvSpPr>
      <xdr:spPr>
        <a:xfrm>
          <a:off x="14541500" y="168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131577</xdr:rowOff>
    </xdr:from>
    <xdr:ext cx="534377" cy="259045"/>
    <xdr:sp macro="" textlink="">
      <xdr:nvSpPr>
        <xdr:cNvPr id="698" name="テキスト ボックス 697"/>
        <xdr:cNvSpPr txBox="1"/>
      </xdr:nvSpPr>
      <xdr:spPr>
        <a:xfrm>
          <a:off x="14325111" y="169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42969</xdr:rowOff>
    </xdr:from>
    <xdr:to>
      <xdr:col>72</xdr:col>
      <xdr:colOff>38100</xdr:colOff>
      <xdr:row>98</xdr:row>
      <xdr:rowOff>144569</xdr:rowOff>
    </xdr:to>
    <xdr:sp macro="" textlink="">
      <xdr:nvSpPr>
        <xdr:cNvPr id="699" name="楕円 698"/>
        <xdr:cNvSpPr/>
      </xdr:nvSpPr>
      <xdr:spPr>
        <a:xfrm>
          <a:off x="13652500" y="168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135696</xdr:rowOff>
    </xdr:from>
    <xdr:ext cx="534377" cy="259045"/>
    <xdr:sp macro="" textlink="">
      <xdr:nvSpPr>
        <xdr:cNvPr id="700" name="テキスト ボックス 699"/>
        <xdr:cNvSpPr txBox="1"/>
      </xdr:nvSpPr>
      <xdr:spPr>
        <a:xfrm>
          <a:off x="13436111" y="1693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20205</xdr:rowOff>
    </xdr:from>
    <xdr:to>
      <xdr:col>67</xdr:col>
      <xdr:colOff>101600</xdr:colOff>
      <xdr:row>98</xdr:row>
      <xdr:rowOff>121805</xdr:rowOff>
    </xdr:to>
    <xdr:sp macro="" textlink="">
      <xdr:nvSpPr>
        <xdr:cNvPr id="701" name="楕円 700"/>
        <xdr:cNvSpPr/>
      </xdr:nvSpPr>
      <xdr:spPr>
        <a:xfrm>
          <a:off x="127635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138332</xdr:rowOff>
    </xdr:from>
    <xdr:ext cx="534377" cy="259045"/>
    <xdr:sp macro="" textlink="">
      <xdr:nvSpPr>
        <xdr:cNvPr id="702" name="テキスト ボックス 701"/>
        <xdr:cNvSpPr txBox="1"/>
      </xdr:nvSpPr>
      <xdr:spPr>
        <a:xfrm>
          <a:off x="12547111" y="165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7" name="直線コネクタ 72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15456</xdr:rowOff>
    </xdr:from>
    <xdr:to>
      <xdr:col>107</xdr:col>
      <xdr:colOff>50800</xdr:colOff>
      <xdr:row>38</xdr:row>
      <xdr:rowOff>25400</xdr:rowOff>
    </xdr:to>
    <xdr:cxnSp macro="">
      <xdr:nvCxnSpPr>
        <xdr:cNvPr id="733" name="直線コネクタ 732"/>
        <xdr:cNvCxnSpPr/>
      </xdr:nvCxnSpPr>
      <xdr:spPr>
        <a:xfrm>
          <a:off x="19545300" y="653055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15456</xdr:rowOff>
    </xdr:from>
    <xdr:to>
      <xdr:col>102</xdr:col>
      <xdr:colOff>114300</xdr:colOff>
      <xdr:row>38</xdr:row>
      <xdr:rowOff>25400</xdr:rowOff>
    </xdr:to>
    <xdr:cxnSp macro="">
      <xdr:nvCxnSpPr>
        <xdr:cNvPr id="736" name="直線コネクタ 735"/>
        <xdr:cNvCxnSpPr/>
      </xdr:nvCxnSpPr>
      <xdr:spPr>
        <a:xfrm flipV="1">
          <a:off x="18656300" y="653055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9" name="テキスト ボックス 74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136106</xdr:rowOff>
    </xdr:from>
    <xdr:to>
      <xdr:col>102</xdr:col>
      <xdr:colOff>165100</xdr:colOff>
      <xdr:row>38</xdr:row>
      <xdr:rowOff>66256</xdr:rowOff>
    </xdr:to>
    <xdr:sp macro="" textlink="">
      <xdr:nvSpPr>
        <xdr:cNvPr id="752" name="楕円 751"/>
        <xdr:cNvSpPr/>
      </xdr:nvSpPr>
      <xdr:spPr>
        <a:xfrm>
          <a:off x="19494500" y="64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57383</xdr:rowOff>
    </xdr:from>
    <xdr:ext cx="378565" cy="259045"/>
    <xdr:sp macro="" textlink="">
      <xdr:nvSpPr>
        <xdr:cNvPr id="753" name="テキスト ボックス 752"/>
        <xdr:cNvSpPr txBox="1"/>
      </xdr:nvSpPr>
      <xdr:spPr>
        <a:xfrm>
          <a:off x="19356017" y="657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163437</xdr:rowOff>
    </xdr:from>
    <xdr:to>
      <xdr:col>116</xdr:col>
      <xdr:colOff>63500</xdr:colOff>
      <xdr:row>58</xdr:row>
      <xdr:rowOff>168237</xdr:rowOff>
    </xdr:to>
    <xdr:cxnSp macro="">
      <xdr:nvCxnSpPr>
        <xdr:cNvPr id="784" name="直線コネクタ 783"/>
        <xdr:cNvCxnSpPr/>
      </xdr:nvCxnSpPr>
      <xdr:spPr>
        <a:xfrm>
          <a:off x="21323300" y="10107537"/>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159645</xdr:rowOff>
    </xdr:from>
    <xdr:to>
      <xdr:col>111</xdr:col>
      <xdr:colOff>177800</xdr:colOff>
      <xdr:row>58</xdr:row>
      <xdr:rowOff>163437</xdr:rowOff>
    </xdr:to>
    <xdr:cxnSp macro="">
      <xdr:nvCxnSpPr>
        <xdr:cNvPr id="787" name="直線コネクタ 786"/>
        <xdr:cNvCxnSpPr/>
      </xdr:nvCxnSpPr>
      <xdr:spPr>
        <a:xfrm>
          <a:off x="20434300" y="10103745"/>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140291</xdr:rowOff>
    </xdr:from>
    <xdr:to>
      <xdr:col>107</xdr:col>
      <xdr:colOff>50800</xdr:colOff>
      <xdr:row>58</xdr:row>
      <xdr:rowOff>159645</xdr:rowOff>
    </xdr:to>
    <xdr:cxnSp macro="">
      <xdr:nvCxnSpPr>
        <xdr:cNvPr id="790" name="直線コネクタ 789"/>
        <xdr:cNvCxnSpPr/>
      </xdr:nvCxnSpPr>
      <xdr:spPr>
        <a:xfrm>
          <a:off x="19545300" y="10084391"/>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140291</xdr:rowOff>
    </xdr:from>
    <xdr:to>
      <xdr:col>102</xdr:col>
      <xdr:colOff>114300</xdr:colOff>
      <xdr:row>58</xdr:row>
      <xdr:rowOff>146386</xdr:rowOff>
    </xdr:to>
    <xdr:cxnSp macro="">
      <xdr:nvCxnSpPr>
        <xdr:cNvPr id="793" name="直線コネクタ 792"/>
        <xdr:cNvCxnSpPr/>
      </xdr:nvCxnSpPr>
      <xdr:spPr>
        <a:xfrm flipV="1">
          <a:off x="18656300" y="10084391"/>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117437</xdr:rowOff>
    </xdr:from>
    <xdr:to>
      <xdr:col>116</xdr:col>
      <xdr:colOff>114300</xdr:colOff>
      <xdr:row>59</xdr:row>
      <xdr:rowOff>47587</xdr:rowOff>
    </xdr:to>
    <xdr:sp macro="" textlink="">
      <xdr:nvSpPr>
        <xdr:cNvPr id="803" name="楕円 802"/>
        <xdr:cNvSpPr/>
      </xdr:nvSpPr>
      <xdr:spPr>
        <a:xfrm>
          <a:off x="22110700" y="100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32364</xdr:rowOff>
    </xdr:from>
    <xdr:ext cx="469744" cy="259045"/>
    <xdr:sp macro="" textlink="">
      <xdr:nvSpPr>
        <xdr:cNvPr id="804" name="貸付金該当値テキスト"/>
        <xdr:cNvSpPr txBox="1"/>
      </xdr:nvSpPr>
      <xdr:spPr>
        <a:xfrm>
          <a:off x="22212300" y="997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112637</xdr:rowOff>
    </xdr:from>
    <xdr:to>
      <xdr:col>112</xdr:col>
      <xdr:colOff>38100</xdr:colOff>
      <xdr:row>59</xdr:row>
      <xdr:rowOff>42787</xdr:rowOff>
    </xdr:to>
    <xdr:sp macro="" textlink="">
      <xdr:nvSpPr>
        <xdr:cNvPr id="805" name="楕円 804"/>
        <xdr:cNvSpPr/>
      </xdr:nvSpPr>
      <xdr:spPr>
        <a:xfrm>
          <a:off x="21272500" y="100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33914</xdr:rowOff>
    </xdr:from>
    <xdr:ext cx="469744" cy="259045"/>
    <xdr:sp macro="" textlink="">
      <xdr:nvSpPr>
        <xdr:cNvPr id="806" name="テキスト ボックス 805"/>
        <xdr:cNvSpPr txBox="1"/>
      </xdr:nvSpPr>
      <xdr:spPr>
        <a:xfrm>
          <a:off x="21088428" y="1014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108845</xdr:rowOff>
    </xdr:from>
    <xdr:to>
      <xdr:col>107</xdr:col>
      <xdr:colOff>101600</xdr:colOff>
      <xdr:row>59</xdr:row>
      <xdr:rowOff>38995</xdr:rowOff>
    </xdr:to>
    <xdr:sp macro="" textlink="">
      <xdr:nvSpPr>
        <xdr:cNvPr id="807" name="楕円 806"/>
        <xdr:cNvSpPr/>
      </xdr:nvSpPr>
      <xdr:spPr>
        <a:xfrm>
          <a:off x="20383500" y="10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30122</xdr:rowOff>
    </xdr:from>
    <xdr:ext cx="469744" cy="259045"/>
    <xdr:sp macro="" textlink="">
      <xdr:nvSpPr>
        <xdr:cNvPr id="808" name="テキスト ボックス 807"/>
        <xdr:cNvSpPr txBox="1"/>
      </xdr:nvSpPr>
      <xdr:spPr>
        <a:xfrm>
          <a:off x="20199428" y="101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89491</xdr:rowOff>
    </xdr:from>
    <xdr:to>
      <xdr:col>102</xdr:col>
      <xdr:colOff>165100</xdr:colOff>
      <xdr:row>59</xdr:row>
      <xdr:rowOff>19641</xdr:rowOff>
    </xdr:to>
    <xdr:sp macro="" textlink="">
      <xdr:nvSpPr>
        <xdr:cNvPr id="809" name="楕円 808"/>
        <xdr:cNvSpPr/>
      </xdr:nvSpPr>
      <xdr:spPr>
        <a:xfrm>
          <a:off x="19494500" y="100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10768</xdr:rowOff>
    </xdr:from>
    <xdr:ext cx="469744" cy="259045"/>
    <xdr:sp macro="" textlink="">
      <xdr:nvSpPr>
        <xdr:cNvPr id="810" name="テキスト ボックス 809"/>
        <xdr:cNvSpPr txBox="1"/>
      </xdr:nvSpPr>
      <xdr:spPr>
        <a:xfrm>
          <a:off x="19310428" y="101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95586</xdr:rowOff>
    </xdr:from>
    <xdr:to>
      <xdr:col>98</xdr:col>
      <xdr:colOff>38100</xdr:colOff>
      <xdr:row>59</xdr:row>
      <xdr:rowOff>25736</xdr:rowOff>
    </xdr:to>
    <xdr:sp macro="" textlink="">
      <xdr:nvSpPr>
        <xdr:cNvPr id="811" name="楕円 810"/>
        <xdr:cNvSpPr/>
      </xdr:nvSpPr>
      <xdr:spPr>
        <a:xfrm>
          <a:off x="18605500" y="100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16863</xdr:rowOff>
    </xdr:from>
    <xdr:ext cx="469744" cy="259045"/>
    <xdr:sp macro="" textlink="">
      <xdr:nvSpPr>
        <xdr:cNvPr id="812" name="テキスト ボックス 811"/>
        <xdr:cNvSpPr txBox="1"/>
      </xdr:nvSpPr>
      <xdr:spPr>
        <a:xfrm>
          <a:off x="18421428" y="1013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35840</xdr:rowOff>
    </xdr:from>
    <xdr:to>
      <xdr:col>116</xdr:col>
      <xdr:colOff>63500</xdr:colOff>
      <xdr:row>77</xdr:row>
      <xdr:rowOff>44994</xdr:rowOff>
    </xdr:to>
    <xdr:cxnSp macro="">
      <xdr:nvCxnSpPr>
        <xdr:cNvPr id="843" name="直線コネクタ 842"/>
        <xdr:cNvCxnSpPr/>
      </xdr:nvCxnSpPr>
      <xdr:spPr>
        <a:xfrm flipV="1">
          <a:off x="21323300" y="13237490"/>
          <a:ext cx="8382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44994</xdr:rowOff>
    </xdr:from>
    <xdr:to>
      <xdr:col>111</xdr:col>
      <xdr:colOff>177800</xdr:colOff>
      <xdr:row>77</xdr:row>
      <xdr:rowOff>93109</xdr:rowOff>
    </xdr:to>
    <xdr:cxnSp macro="">
      <xdr:nvCxnSpPr>
        <xdr:cNvPr id="846" name="直線コネクタ 845"/>
        <xdr:cNvCxnSpPr/>
      </xdr:nvCxnSpPr>
      <xdr:spPr>
        <a:xfrm flipV="1">
          <a:off x="20434300" y="13246644"/>
          <a:ext cx="889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93109</xdr:rowOff>
    </xdr:from>
    <xdr:to>
      <xdr:col>107</xdr:col>
      <xdr:colOff>50800</xdr:colOff>
      <xdr:row>77</xdr:row>
      <xdr:rowOff>101186</xdr:rowOff>
    </xdr:to>
    <xdr:cxnSp macro="">
      <xdr:nvCxnSpPr>
        <xdr:cNvPr id="849" name="直線コネクタ 848"/>
        <xdr:cNvCxnSpPr/>
      </xdr:nvCxnSpPr>
      <xdr:spPr>
        <a:xfrm flipV="1">
          <a:off x="19545300" y="13294759"/>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101186</xdr:rowOff>
    </xdr:from>
    <xdr:to>
      <xdr:col>102</xdr:col>
      <xdr:colOff>114300</xdr:colOff>
      <xdr:row>77</xdr:row>
      <xdr:rowOff>116284</xdr:rowOff>
    </xdr:to>
    <xdr:cxnSp macro="">
      <xdr:nvCxnSpPr>
        <xdr:cNvPr id="852" name="直線コネクタ 851"/>
        <xdr:cNvCxnSpPr/>
      </xdr:nvCxnSpPr>
      <xdr:spPr>
        <a:xfrm flipV="1">
          <a:off x="18656300" y="13302836"/>
          <a:ext cx="889000" cy="1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156490</xdr:rowOff>
    </xdr:from>
    <xdr:to>
      <xdr:col>116</xdr:col>
      <xdr:colOff>114300</xdr:colOff>
      <xdr:row>77</xdr:row>
      <xdr:rowOff>86640</xdr:rowOff>
    </xdr:to>
    <xdr:sp macro="" textlink="">
      <xdr:nvSpPr>
        <xdr:cNvPr id="862" name="楕円 861"/>
        <xdr:cNvSpPr/>
      </xdr:nvSpPr>
      <xdr:spPr>
        <a:xfrm>
          <a:off x="22110700" y="131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134917</xdr:rowOff>
    </xdr:from>
    <xdr:ext cx="534377" cy="259045"/>
    <xdr:sp macro="" textlink="">
      <xdr:nvSpPr>
        <xdr:cNvPr id="863" name="繰出金該当値テキスト"/>
        <xdr:cNvSpPr txBox="1"/>
      </xdr:nvSpPr>
      <xdr:spPr>
        <a:xfrm>
          <a:off x="22212300" y="13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165644</xdr:rowOff>
    </xdr:from>
    <xdr:to>
      <xdr:col>112</xdr:col>
      <xdr:colOff>38100</xdr:colOff>
      <xdr:row>77</xdr:row>
      <xdr:rowOff>95794</xdr:rowOff>
    </xdr:to>
    <xdr:sp macro="" textlink="">
      <xdr:nvSpPr>
        <xdr:cNvPr id="864" name="楕円 863"/>
        <xdr:cNvSpPr/>
      </xdr:nvSpPr>
      <xdr:spPr>
        <a:xfrm>
          <a:off x="21272500" y="131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86921</xdr:rowOff>
    </xdr:from>
    <xdr:ext cx="534377" cy="259045"/>
    <xdr:sp macro="" textlink="">
      <xdr:nvSpPr>
        <xdr:cNvPr id="865" name="テキスト ボックス 864"/>
        <xdr:cNvSpPr txBox="1"/>
      </xdr:nvSpPr>
      <xdr:spPr>
        <a:xfrm>
          <a:off x="21056111" y="132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42309</xdr:rowOff>
    </xdr:from>
    <xdr:to>
      <xdr:col>107</xdr:col>
      <xdr:colOff>101600</xdr:colOff>
      <xdr:row>77</xdr:row>
      <xdr:rowOff>143909</xdr:rowOff>
    </xdr:to>
    <xdr:sp macro="" textlink="">
      <xdr:nvSpPr>
        <xdr:cNvPr id="866" name="楕円 865"/>
        <xdr:cNvSpPr/>
      </xdr:nvSpPr>
      <xdr:spPr>
        <a:xfrm>
          <a:off x="20383500" y="132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135036</xdr:rowOff>
    </xdr:from>
    <xdr:ext cx="534377" cy="259045"/>
    <xdr:sp macro="" textlink="">
      <xdr:nvSpPr>
        <xdr:cNvPr id="867" name="テキスト ボックス 866"/>
        <xdr:cNvSpPr txBox="1"/>
      </xdr:nvSpPr>
      <xdr:spPr>
        <a:xfrm>
          <a:off x="20167111" y="133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50386</xdr:rowOff>
    </xdr:from>
    <xdr:to>
      <xdr:col>102</xdr:col>
      <xdr:colOff>165100</xdr:colOff>
      <xdr:row>77</xdr:row>
      <xdr:rowOff>151986</xdr:rowOff>
    </xdr:to>
    <xdr:sp macro="" textlink="">
      <xdr:nvSpPr>
        <xdr:cNvPr id="868" name="楕円 867"/>
        <xdr:cNvSpPr/>
      </xdr:nvSpPr>
      <xdr:spPr>
        <a:xfrm>
          <a:off x="19494500" y="132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143113</xdr:rowOff>
    </xdr:from>
    <xdr:ext cx="534377" cy="259045"/>
    <xdr:sp macro="" textlink="">
      <xdr:nvSpPr>
        <xdr:cNvPr id="869" name="テキスト ボックス 868"/>
        <xdr:cNvSpPr txBox="1"/>
      </xdr:nvSpPr>
      <xdr:spPr>
        <a:xfrm>
          <a:off x="19278111" y="133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65484</xdr:rowOff>
    </xdr:from>
    <xdr:to>
      <xdr:col>98</xdr:col>
      <xdr:colOff>38100</xdr:colOff>
      <xdr:row>77</xdr:row>
      <xdr:rowOff>167084</xdr:rowOff>
    </xdr:to>
    <xdr:sp macro="" textlink="">
      <xdr:nvSpPr>
        <xdr:cNvPr id="870" name="楕円 869"/>
        <xdr:cNvSpPr/>
      </xdr:nvSpPr>
      <xdr:spPr>
        <a:xfrm>
          <a:off x="18605500" y="132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158211</xdr:rowOff>
    </xdr:from>
    <xdr:ext cx="534377" cy="259045"/>
    <xdr:sp macro="" textlink="">
      <xdr:nvSpPr>
        <xdr:cNvPr id="871" name="テキスト ボックス 870"/>
        <xdr:cNvSpPr txBox="1"/>
      </xdr:nvSpPr>
      <xdr:spPr>
        <a:xfrm>
          <a:off x="18389111" y="133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49,633</a:t>
          </a:r>
          <a:r>
            <a:rPr kumimoji="1" lang="ja-JP" altLang="ja-JP" sz="1100">
              <a:solidFill>
                <a:schemeClr val="dk1"/>
              </a:solidFill>
              <a:effectLst/>
              <a:latin typeface="+mn-lt"/>
              <a:ea typeface="+mn-ea"/>
              <a:cs typeface="+mn-cs"/>
            </a:rPr>
            <a:t>円となり、平成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51,000</a:t>
          </a:r>
          <a:r>
            <a:rPr kumimoji="1" lang="ja-JP" altLang="ja-JP" sz="1100">
              <a:solidFill>
                <a:schemeClr val="dk1"/>
              </a:solidFill>
              <a:effectLst/>
              <a:latin typeface="+mn-lt"/>
              <a:ea typeface="+mn-ea"/>
              <a:cs typeface="+mn-cs"/>
            </a:rPr>
            <a:t>円前後で推移し、類似団体平均を下回っている。</a:t>
          </a:r>
          <a:r>
            <a:rPr lang="ja-JP" altLang="ja-JP" sz="1100" b="0" i="0" baseline="0">
              <a:solidFill>
                <a:schemeClr val="dk1"/>
              </a:solidFill>
              <a:effectLst/>
              <a:latin typeface="+mn-lt"/>
              <a:ea typeface="+mn-ea"/>
              <a:cs typeface="+mn-cs"/>
            </a:rPr>
            <a:t>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33,300</a:t>
          </a:r>
          <a:r>
            <a:rPr kumimoji="1" lang="ja-JP" altLang="ja-JP" sz="1100">
              <a:solidFill>
                <a:schemeClr val="dk1"/>
              </a:solidFill>
              <a:effectLst/>
              <a:latin typeface="+mn-lt"/>
              <a:ea typeface="+mn-ea"/>
              <a:cs typeface="+mn-cs"/>
            </a:rPr>
            <a:t>円となり、類似団体と比較して一人当たりコストが低い状況であった。しかし、今後、多くの施設が更新の時期や大規模改修を迎えるため、長期的な視点をもって、更新・統廃合・長寿命化などを計画的に行っていく。</a:t>
          </a:r>
          <a:endParaRPr kumimoji="1" lang="en-US" altLang="ja-JP" sz="1100">
            <a:solidFill>
              <a:schemeClr val="dk1"/>
            </a:solidFill>
            <a:effectLst/>
            <a:latin typeface="+mn-lt"/>
            <a:ea typeface="+mn-ea"/>
            <a:cs typeface="+mn-cs"/>
          </a:endParaRPr>
        </a:p>
        <a:p>
          <a:pPr eaLnBrk="1" fontAlgn="base" latinLnBrk="0" hangingPunct="1"/>
          <a:r>
            <a:rPr kumimoji="1" lang="ja-JP" altLang="en-US" sz="1100">
              <a:solidFill>
                <a:schemeClr val="dk1"/>
              </a:solidFill>
              <a:effectLst/>
              <a:latin typeface="+mn-lt"/>
              <a:ea typeface="+mn-ea"/>
              <a:cs typeface="+mn-cs"/>
            </a:rPr>
            <a:t>　積立金は、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9,988</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19,950</a:t>
          </a:r>
          <a:r>
            <a:rPr kumimoji="1" lang="ja-JP" altLang="ja-JP" sz="1100">
              <a:solidFill>
                <a:schemeClr val="dk1"/>
              </a:solidFill>
              <a:effectLst/>
              <a:latin typeface="+mn-lt"/>
              <a:ea typeface="+mn-ea"/>
              <a:cs typeface="+mn-cs"/>
            </a:rPr>
            <a:t>円低くなった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医療体制確保基金</a:t>
          </a:r>
          <a:r>
            <a:rPr kumimoji="1" lang="ja-JP" altLang="en-US" sz="1100">
              <a:solidFill>
                <a:schemeClr val="dk1"/>
              </a:solidFill>
              <a:effectLst/>
              <a:latin typeface="+mn-lt"/>
              <a:ea typeface="+mn-ea"/>
              <a:cs typeface="+mn-cs"/>
            </a:rPr>
            <a:t>を創設し、別の基金からの積み替えを含め、</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億円を</a:t>
          </a:r>
          <a:r>
            <a:rPr kumimoji="1" lang="ja-JP" altLang="ja-JP" sz="1100">
              <a:solidFill>
                <a:schemeClr val="dk1"/>
              </a:solidFill>
              <a:effectLst/>
              <a:latin typeface="+mn-lt"/>
              <a:ea typeface="+mn-ea"/>
              <a:cs typeface="+mn-cs"/>
            </a:rPr>
            <a:t>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てたことが</a:t>
          </a:r>
          <a:r>
            <a:rPr kumimoji="1" lang="ja-JP" altLang="ja-JP" sz="1100">
              <a:solidFill>
                <a:schemeClr val="dk1"/>
              </a:solidFill>
              <a:effectLst/>
              <a:latin typeface="+mn-lt"/>
              <a:ea typeface="+mn-ea"/>
              <a:cs typeface="+mn-cs"/>
            </a:rPr>
            <a:t>主な要因である。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113,754
111,934
133.30
42,760,661
38,842,525
3,607,034
24,342,013
32,836,192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3084</xdr:rowOff>
    </xdr:from>
    <xdr:to>
      <xdr:col>24</xdr:col>
      <xdr:colOff>63500</xdr:colOff>
      <xdr:row>33</xdr:row>
      <xdr:rowOff>30299</xdr:rowOff>
    </xdr:to>
    <xdr:cxnSp macro="">
      <xdr:nvCxnSpPr>
        <xdr:cNvPr id="63" name="直線コネクタ 62"/>
        <xdr:cNvCxnSpPr/>
      </xdr:nvCxnSpPr>
      <xdr:spPr>
        <a:xfrm flipV="1">
          <a:off x="3797300" y="5660934"/>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21590</xdr:rowOff>
    </xdr:from>
    <xdr:to>
      <xdr:col>19</xdr:col>
      <xdr:colOff>177800</xdr:colOff>
      <xdr:row>33</xdr:row>
      <xdr:rowOff>30299</xdr:rowOff>
    </xdr:to>
    <xdr:cxnSp macro="">
      <xdr:nvCxnSpPr>
        <xdr:cNvPr id="66" name="直線コネクタ 65"/>
        <xdr:cNvCxnSpPr/>
      </xdr:nvCxnSpPr>
      <xdr:spPr>
        <a:xfrm>
          <a:off x="2908300" y="5336540"/>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97246</xdr:rowOff>
    </xdr:from>
    <xdr:to>
      <xdr:col>15</xdr:col>
      <xdr:colOff>50800</xdr:colOff>
      <xdr:row>31</xdr:row>
      <xdr:rowOff>21590</xdr:rowOff>
    </xdr:to>
    <xdr:cxnSp macro="">
      <xdr:nvCxnSpPr>
        <xdr:cNvPr id="69" name="直線コネクタ 68"/>
        <xdr:cNvCxnSpPr/>
      </xdr:nvCxnSpPr>
      <xdr:spPr>
        <a:xfrm>
          <a:off x="2019300" y="5240746"/>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97246</xdr:rowOff>
    </xdr:from>
    <xdr:to>
      <xdr:col>10</xdr:col>
      <xdr:colOff>114300</xdr:colOff>
      <xdr:row>30</xdr:row>
      <xdr:rowOff>162560</xdr:rowOff>
    </xdr:to>
    <xdr:cxnSp macro="">
      <xdr:nvCxnSpPr>
        <xdr:cNvPr id="72" name="直線コネクタ 71"/>
        <xdr:cNvCxnSpPr/>
      </xdr:nvCxnSpPr>
      <xdr:spPr>
        <a:xfrm flipV="1">
          <a:off x="1130300" y="52407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123734</xdr:rowOff>
    </xdr:from>
    <xdr:to>
      <xdr:col>24</xdr:col>
      <xdr:colOff>114300</xdr:colOff>
      <xdr:row>33</xdr:row>
      <xdr:rowOff>53884</xdr:rowOff>
    </xdr:to>
    <xdr:sp macro="" textlink="">
      <xdr:nvSpPr>
        <xdr:cNvPr id="82" name="楕円 81"/>
        <xdr:cNvSpPr/>
      </xdr:nvSpPr>
      <xdr:spPr>
        <a:xfrm>
          <a:off x="45847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146611</xdr:rowOff>
    </xdr:from>
    <xdr:ext cx="469744" cy="259045"/>
    <xdr:sp macro="" textlink="">
      <xdr:nvSpPr>
        <xdr:cNvPr id="83" name="議会費該当値テキスト"/>
        <xdr:cNvSpPr txBox="1"/>
      </xdr:nvSpPr>
      <xdr:spPr>
        <a:xfrm>
          <a:off x="4686300" y="54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150949</xdr:rowOff>
    </xdr:from>
    <xdr:to>
      <xdr:col>20</xdr:col>
      <xdr:colOff>38100</xdr:colOff>
      <xdr:row>33</xdr:row>
      <xdr:rowOff>81099</xdr:rowOff>
    </xdr:to>
    <xdr:sp macro="" textlink="">
      <xdr:nvSpPr>
        <xdr:cNvPr id="84" name="楕円 83"/>
        <xdr:cNvSpPr/>
      </xdr:nvSpPr>
      <xdr:spPr>
        <a:xfrm>
          <a:off x="37465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97626</xdr:rowOff>
    </xdr:from>
    <xdr:ext cx="469744" cy="259045"/>
    <xdr:sp macro="" textlink="">
      <xdr:nvSpPr>
        <xdr:cNvPr id="85" name="テキスト ボックス 84"/>
        <xdr:cNvSpPr txBox="1"/>
      </xdr:nvSpPr>
      <xdr:spPr>
        <a:xfrm>
          <a:off x="3562428" y="5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142240</xdr:rowOff>
    </xdr:from>
    <xdr:to>
      <xdr:col>15</xdr:col>
      <xdr:colOff>101600</xdr:colOff>
      <xdr:row>31</xdr:row>
      <xdr:rowOff>72390</xdr:rowOff>
    </xdr:to>
    <xdr:sp macro="" textlink="">
      <xdr:nvSpPr>
        <xdr:cNvPr id="86" name="楕円 85"/>
        <xdr:cNvSpPr/>
      </xdr:nvSpPr>
      <xdr:spPr>
        <a:xfrm>
          <a:off x="2857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88917</xdr:rowOff>
    </xdr:from>
    <xdr:ext cx="469744" cy="259045"/>
    <xdr:sp macro="" textlink="">
      <xdr:nvSpPr>
        <xdr:cNvPr id="87" name="テキスト ボックス 86"/>
        <xdr:cNvSpPr txBox="1"/>
      </xdr:nvSpPr>
      <xdr:spPr>
        <a:xfrm>
          <a:off x="2673428" y="50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46446</xdr:rowOff>
    </xdr:from>
    <xdr:to>
      <xdr:col>10</xdr:col>
      <xdr:colOff>165100</xdr:colOff>
      <xdr:row>30</xdr:row>
      <xdr:rowOff>148046</xdr:rowOff>
    </xdr:to>
    <xdr:sp macro="" textlink="">
      <xdr:nvSpPr>
        <xdr:cNvPr id="88" name="楕円 87"/>
        <xdr:cNvSpPr/>
      </xdr:nvSpPr>
      <xdr:spPr>
        <a:xfrm>
          <a:off x="1968500" y="51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164573</xdr:rowOff>
    </xdr:from>
    <xdr:ext cx="469744" cy="259045"/>
    <xdr:sp macro="" textlink="">
      <xdr:nvSpPr>
        <xdr:cNvPr id="89" name="テキスト ボックス 88"/>
        <xdr:cNvSpPr txBox="1"/>
      </xdr:nvSpPr>
      <xdr:spPr>
        <a:xfrm>
          <a:off x="1784428" y="49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111760</xdr:rowOff>
    </xdr:from>
    <xdr:to>
      <xdr:col>6</xdr:col>
      <xdr:colOff>38100</xdr:colOff>
      <xdr:row>31</xdr:row>
      <xdr:rowOff>41910</xdr:rowOff>
    </xdr:to>
    <xdr:sp macro="" textlink="">
      <xdr:nvSpPr>
        <xdr:cNvPr id="90" name="楕円 89"/>
        <xdr:cNvSpPr/>
      </xdr:nvSpPr>
      <xdr:spPr>
        <a:xfrm>
          <a:off x="1079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58437</xdr:rowOff>
    </xdr:from>
    <xdr:ext cx="469744" cy="259045"/>
    <xdr:sp macro="" textlink="">
      <xdr:nvSpPr>
        <xdr:cNvPr id="91" name="テキスト ボックス 90"/>
        <xdr:cNvSpPr txBox="1"/>
      </xdr:nvSpPr>
      <xdr:spPr>
        <a:xfrm>
          <a:off x="895428" y="50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118582</xdr:rowOff>
    </xdr:from>
    <xdr:to>
      <xdr:col>24</xdr:col>
      <xdr:colOff>63500</xdr:colOff>
      <xdr:row>57</xdr:row>
      <xdr:rowOff>122628</xdr:rowOff>
    </xdr:to>
    <xdr:cxnSp macro="">
      <xdr:nvCxnSpPr>
        <xdr:cNvPr id="118" name="直線コネクタ 117"/>
        <xdr:cNvCxnSpPr/>
      </xdr:nvCxnSpPr>
      <xdr:spPr>
        <a:xfrm>
          <a:off x="3797300" y="9891232"/>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108839</xdr:rowOff>
    </xdr:from>
    <xdr:to>
      <xdr:col>19</xdr:col>
      <xdr:colOff>177800</xdr:colOff>
      <xdr:row>57</xdr:row>
      <xdr:rowOff>118582</xdr:rowOff>
    </xdr:to>
    <xdr:cxnSp macro="">
      <xdr:nvCxnSpPr>
        <xdr:cNvPr id="121" name="直線コネクタ 120"/>
        <xdr:cNvCxnSpPr/>
      </xdr:nvCxnSpPr>
      <xdr:spPr>
        <a:xfrm>
          <a:off x="2908300" y="9881489"/>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108839</xdr:rowOff>
    </xdr:from>
    <xdr:to>
      <xdr:col>15</xdr:col>
      <xdr:colOff>50800</xdr:colOff>
      <xdr:row>57</xdr:row>
      <xdr:rowOff>114952</xdr:rowOff>
    </xdr:to>
    <xdr:cxnSp macro="">
      <xdr:nvCxnSpPr>
        <xdr:cNvPr id="124" name="直線コネクタ 123"/>
        <xdr:cNvCxnSpPr/>
      </xdr:nvCxnSpPr>
      <xdr:spPr>
        <a:xfrm flipV="1">
          <a:off x="2019300" y="9881489"/>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112538</xdr:rowOff>
    </xdr:from>
    <xdr:to>
      <xdr:col>10</xdr:col>
      <xdr:colOff>114300</xdr:colOff>
      <xdr:row>57</xdr:row>
      <xdr:rowOff>114952</xdr:rowOff>
    </xdr:to>
    <xdr:cxnSp macro="">
      <xdr:nvCxnSpPr>
        <xdr:cNvPr id="127" name="直線コネクタ 126"/>
        <xdr:cNvCxnSpPr/>
      </xdr:nvCxnSpPr>
      <xdr:spPr>
        <a:xfrm>
          <a:off x="1130300" y="9885188"/>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71828</xdr:rowOff>
    </xdr:from>
    <xdr:to>
      <xdr:col>24</xdr:col>
      <xdr:colOff>114300</xdr:colOff>
      <xdr:row>58</xdr:row>
      <xdr:rowOff>1978</xdr:rowOff>
    </xdr:to>
    <xdr:sp macro="" textlink="">
      <xdr:nvSpPr>
        <xdr:cNvPr id="137" name="楕円 136"/>
        <xdr:cNvSpPr/>
      </xdr:nvSpPr>
      <xdr:spPr>
        <a:xfrm>
          <a:off x="4584700" y="98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67782</xdr:rowOff>
    </xdr:from>
    <xdr:to>
      <xdr:col>20</xdr:col>
      <xdr:colOff>38100</xdr:colOff>
      <xdr:row>57</xdr:row>
      <xdr:rowOff>169382</xdr:rowOff>
    </xdr:to>
    <xdr:sp macro="" textlink="">
      <xdr:nvSpPr>
        <xdr:cNvPr id="139" name="楕円 138"/>
        <xdr:cNvSpPr/>
      </xdr:nvSpPr>
      <xdr:spPr>
        <a:xfrm>
          <a:off x="37465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160509</xdr:rowOff>
    </xdr:from>
    <xdr:ext cx="534377" cy="259045"/>
    <xdr:sp macro="" textlink="">
      <xdr:nvSpPr>
        <xdr:cNvPr id="140" name="テキスト ボックス 139"/>
        <xdr:cNvSpPr txBox="1"/>
      </xdr:nvSpPr>
      <xdr:spPr>
        <a:xfrm>
          <a:off x="3530111" y="993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58039</xdr:rowOff>
    </xdr:from>
    <xdr:to>
      <xdr:col>15</xdr:col>
      <xdr:colOff>101600</xdr:colOff>
      <xdr:row>57</xdr:row>
      <xdr:rowOff>159639</xdr:rowOff>
    </xdr:to>
    <xdr:sp macro="" textlink="">
      <xdr:nvSpPr>
        <xdr:cNvPr id="141" name="楕円 140"/>
        <xdr:cNvSpPr/>
      </xdr:nvSpPr>
      <xdr:spPr>
        <a:xfrm>
          <a:off x="2857500" y="98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150766</xdr:rowOff>
    </xdr:from>
    <xdr:ext cx="534377" cy="259045"/>
    <xdr:sp macro="" textlink="">
      <xdr:nvSpPr>
        <xdr:cNvPr id="142" name="テキスト ボックス 141"/>
        <xdr:cNvSpPr txBox="1"/>
      </xdr:nvSpPr>
      <xdr:spPr>
        <a:xfrm>
          <a:off x="2641111" y="9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64152</xdr:rowOff>
    </xdr:from>
    <xdr:to>
      <xdr:col>10</xdr:col>
      <xdr:colOff>165100</xdr:colOff>
      <xdr:row>57</xdr:row>
      <xdr:rowOff>165752</xdr:rowOff>
    </xdr:to>
    <xdr:sp macro="" textlink="">
      <xdr:nvSpPr>
        <xdr:cNvPr id="143" name="楕円 142"/>
        <xdr:cNvSpPr/>
      </xdr:nvSpPr>
      <xdr:spPr>
        <a:xfrm>
          <a:off x="1968500" y="98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156879</xdr:rowOff>
    </xdr:from>
    <xdr:ext cx="534377" cy="259045"/>
    <xdr:sp macro="" textlink="">
      <xdr:nvSpPr>
        <xdr:cNvPr id="144" name="テキスト ボックス 143"/>
        <xdr:cNvSpPr txBox="1"/>
      </xdr:nvSpPr>
      <xdr:spPr>
        <a:xfrm>
          <a:off x="1752111" y="992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61738</xdr:rowOff>
    </xdr:from>
    <xdr:to>
      <xdr:col>6</xdr:col>
      <xdr:colOff>38100</xdr:colOff>
      <xdr:row>57</xdr:row>
      <xdr:rowOff>163338</xdr:rowOff>
    </xdr:to>
    <xdr:sp macro="" textlink="">
      <xdr:nvSpPr>
        <xdr:cNvPr id="145" name="楕円 144"/>
        <xdr:cNvSpPr/>
      </xdr:nvSpPr>
      <xdr:spPr>
        <a:xfrm>
          <a:off x="1079500" y="98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154465</xdr:rowOff>
    </xdr:from>
    <xdr:ext cx="534377" cy="259045"/>
    <xdr:sp macro="" textlink="">
      <xdr:nvSpPr>
        <xdr:cNvPr id="146" name="テキスト ボックス 145"/>
        <xdr:cNvSpPr txBox="1"/>
      </xdr:nvSpPr>
      <xdr:spPr>
        <a:xfrm>
          <a:off x="863111" y="992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50412</xdr:rowOff>
    </xdr:from>
    <xdr:to>
      <xdr:col>24</xdr:col>
      <xdr:colOff>63500</xdr:colOff>
      <xdr:row>75</xdr:row>
      <xdr:rowOff>108896</xdr:rowOff>
    </xdr:to>
    <xdr:cxnSp macro="">
      <xdr:nvCxnSpPr>
        <xdr:cNvPr id="176" name="直線コネクタ 175"/>
        <xdr:cNvCxnSpPr/>
      </xdr:nvCxnSpPr>
      <xdr:spPr>
        <a:xfrm>
          <a:off x="3797300" y="12909162"/>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50412</xdr:rowOff>
    </xdr:from>
    <xdr:to>
      <xdr:col>19</xdr:col>
      <xdr:colOff>177800</xdr:colOff>
      <xdr:row>76</xdr:row>
      <xdr:rowOff>137337</xdr:rowOff>
    </xdr:to>
    <xdr:cxnSp macro="">
      <xdr:nvCxnSpPr>
        <xdr:cNvPr id="179" name="直線コネクタ 178"/>
        <xdr:cNvCxnSpPr/>
      </xdr:nvCxnSpPr>
      <xdr:spPr>
        <a:xfrm flipV="1">
          <a:off x="2908300" y="12909162"/>
          <a:ext cx="889000" cy="2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137337</xdr:rowOff>
    </xdr:from>
    <xdr:to>
      <xdr:col>15</xdr:col>
      <xdr:colOff>50800</xdr:colOff>
      <xdr:row>77</xdr:row>
      <xdr:rowOff>17094</xdr:rowOff>
    </xdr:to>
    <xdr:cxnSp macro="">
      <xdr:nvCxnSpPr>
        <xdr:cNvPr id="182" name="直線コネクタ 181"/>
        <xdr:cNvCxnSpPr/>
      </xdr:nvCxnSpPr>
      <xdr:spPr>
        <a:xfrm flipV="1">
          <a:off x="2019300" y="1316753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17094</xdr:rowOff>
    </xdr:from>
    <xdr:to>
      <xdr:col>10</xdr:col>
      <xdr:colOff>114300</xdr:colOff>
      <xdr:row>77</xdr:row>
      <xdr:rowOff>148120</xdr:rowOff>
    </xdr:to>
    <xdr:cxnSp macro="">
      <xdr:nvCxnSpPr>
        <xdr:cNvPr id="185" name="直線コネクタ 184"/>
        <xdr:cNvCxnSpPr/>
      </xdr:nvCxnSpPr>
      <xdr:spPr>
        <a:xfrm flipV="1">
          <a:off x="1130300" y="13218744"/>
          <a:ext cx="8890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58096</xdr:rowOff>
    </xdr:from>
    <xdr:to>
      <xdr:col>24</xdr:col>
      <xdr:colOff>114300</xdr:colOff>
      <xdr:row>75</xdr:row>
      <xdr:rowOff>159696</xdr:rowOff>
    </xdr:to>
    <xdr:sp macro="" textlink="">
      <xdr:nvSpPr>
        <xdr:cNvPr id="195" name="楕円 194"/>
        <xdr:cNvSpPr/>
      </xdr:nvSpPr>
      <xdr:spPr>
        <a:xfrm>
          <a:off x="4584700" y="12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36523</xdr:rowOff>
    </xdr:from>
    <xdr:ext cx="599010" cy="259045"/>
    <xdr:sp macro="" textlink="">
      <xdr:nvSpPr>
        <xdr:cNvPr id="196" name="民生費該当値テキスト"/>
        <xdr:cNvSpPr txBox="1"/>
      </xdr:nvSpPr>
      <xdr:spPr>
        <a:xfrm>
          <a:off x="4686300" y="1289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171062</xdr:rowOff>
    </xdr:from>
    <xdr:to>
      <xdr:col>20</xdr:col>
      <xdr:colOff>38100</xdr:colOff>
      <xdr:row>75</xdr:row>
      <xdr:rowOff>101212</xdr:rowOff>
    </xdr:to>
    <xdr:sp macro="" textlink="">
      <xdr:nvSpPr>
        <xdr:cNvPr id="197" name="楕円 196"/>
        <xdr:cNvSpPr/>
      </xdr:nvSpPr>
      <xdr:spPr>
        <a:xfrm>
          <a:off x="3746500" y="128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117739</xdr:rowOff>
    </xdr:from>
    <xdr:ext cx="599010" cy="259045"/>
    <xdr:sp macro="" textlink="">
      <xdr:nvSpPr>
        <xdr:cNvPr id="198" name="テキスト ボックス 197"/>
        <xdr:cNvSpPr txBox="1"/>
      </xdr:nvSpPr>
      <xdr:spPr>
        <a:xfrm>
          <a:off x="3497795" y="1263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86537</xdr:rowOff>
    </xdr:from>
    <xdr:to>
      <xdr:col>15</xdr:col>
      <xdr:colOff>101600</xdr:colOff>
      <xdr:row>77</xdr:row>
      <xdr:rowOff>16687</xdr:rowOff>
    </xdr:to>
    <xdr:sp macro="" textlink="">
      <xdr:nvSpPr>
        <xdr:cNvPr id="199" name="楕円 198"/>
        <xdr:cNvSpPr/>
      </xdr:nvSpPr>
      <xdr:spPr>
        <a:xfrm>
          <a:off x="2857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7814</xdr:rowOff>
    </xdr:from>
    <xdr:ext cx="599010" cy="259045"/>
    <xdr:sp macro="" textlink="">
      <xdr:nvSpPr>
        <xdr:cNvPr id="200" name="テキスト ボックス 199"/>
        <xdr:cNvSpPr txBox="1"/>
      </xdr:nvSpPr>
      <xdr:spPr>
        <a:xfrm>
          <a:off x="2608795" y="1320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137744</xdr:rowOff>
    </xdr:from>
    <xdr:to>
      <xdr:col>10</xdr:col>
      <xdr:colOff>165100</xdr:colOff>
      <xdr:row>77</xdr:row>
      <xdr:rowOff>67894</xdr:rowOff>
    </xdr:to>
    <xdr:sp macro="" textlink="">
      <xdr:nvSpPr>
        <xdr:cNvPr id="201" name="楕円 200"/>
        <xdr:cNvSpPr/>
      </xdr:nvSpPr>
      <xdr:spPr>
        <a:xfrm>
          <a:off x="1968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59021</xdr:rowOff>
    </xdr:from>
    <xdr:ext cx="599010" cy="259045"/>
    <xdr:sp macro="" textlink="">
      <xdr:nvSpPr>
        <xdr:cNvPr id="202" name="テキスト ボックス 201"/>
        <xdr:cNvSpPr txBox="1"/>
      </xdr:nvSpPr>
      <xdr:spPr>
        <a:xfrm>
          <a:off x="1719795" y="1326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97320</xdr:rowOff>
    </xdr:from>
    <xdr:to>
      <xdr:col>6</xdr:col>
      <xdr:colOff>38100</xdr:colOff>
      <xdr:row>78</xdr:row>
      <xdr:rowOff>27470</xdr:rowOff>
    </xdr:to>
    <xdr:sp macro="" textlink="">
      <xdr:nvSpPr>
        <xdr:cNvPr id="203" name="楕円 202"/>
        <xdr:cNvSpPr/>
      </xdr:nvSpPr>
      <xdr:spPr>
        <a:xfrm>
          <a:off x="10795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18597</xdr:rowOff>
    </xdr:from>
    <xdr:ext cx="599010" cy="259045"/>
    <xdr:sp macro="" textlink="">
      <xdr:nvSpPr>
        <xdr:cNvPr id="204" name="テキスト ボックス 203"/>
        <xdr:cNvSpPr txBox="1"/>
      </xdr:nvSpPr>
      <xdr:spPr>
        <a:xfrm>
          <a:off x="830795" y="1339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131394</xdr:rowOff>
    </xdr:from>
    <xdr:to>
      <xdr:col>24</xdr:col>
      <xdr:colOff>63500</xdr:colOff>
      <xdr:row>99</xdr:row>
      <xdr:rowOff>66039</xdr:rowOff>
    </xdr:to>
    <xdr:cxnSp macro="">
      <xdr:nvCxnSpPr>
        <xdr:cNvPr id="234" name="直線コネクタ 233"/>
        <xdr:cNvCxnSpPr/>
      </xdr:nvCxnSpPr>
      <xdr:spPr>
        <a:xfrm>
          <a:off x="3797300" y="16762044"/>
          <a:ext cx="838200" cy="27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131394</xdr:rowOff>
    </xdr:from>
    <xdr:to>
      <xdr:col>19</xdr:col>
      <xdr:colOff>177800</xdr:colOff>
      <xdr:row>99</xdr:row>
      <xdr:rowOff>108407</xdr:rowOff>
    </xdr:to>
    <xdr:cxnSp macro="">
      <xdr:nvCxnSpPr>
        <xdr:cNvPr id="237" name="直線コネクタ 236"/>
        <xdr:cNvCxnSpPr/>
      </xdr:nvCxnSpPr>
      <xdr:spPr>
        <a:xfrm flipV="1">
          <a:off x="2908300" y="16762044"/>
          <a:ext cx="889000" cy="3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108407</xdr:rowOff>
    </xdr:from>
    <xdr:to>
      <xdr:col>15</xdr:col>
      <xdr:colOff>50800</xdr:colOff>
      <xdr:row>99</xdr:row>
      <xdr:rowOff>124358</xdr:rowOff>
    </xdr:to>
    <xdr:cxnSp macro="">
      <xdr:nvCxnSpPr>
        <xdr:cNvPr id="240" name="直線コネクタ 239"/>
        <xdr:cNvCxnSpPr/>
      </xdr:nvCxnSpPr>
      <xdr:spPr>
        <a:xfrm flipV="1">
          <a:off x="2019300" y="17081957"/>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124358</xdr:rowOff>
    </xdr:from>
    <xdr:to>
      <xdr:col>10</xdr:col>
      <xdr:colOff>114300</xdr:colOff>
      <xdr:row>99</xdr:row>
      <xdr:rowOff>138481</xdr:rowOff>
    </xdr:to>
    <xdr:cxnSp macro="">
      <xdr:nvCxnSpPr>
        <xdr:cNvPr id="243" name="直線コネクタ 242"/>
        <xdr:cNvCxnSpPr/>
      </xdr:nvCxnSpPr>
      <xdr:spPr>
        <a:xfrm flipV="1">
          <a:off x="1130300" y="17097908"/>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45" name="テキスト ボックス 244"/>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93515</xdr:rowOff>
    </xdr:from>
    <xdr:ext cx="534377" cy="259045"/>
    <xdr:sp macro="" textlink="">
      <xdr:nvSpPr>
        <xdr:cNvPr id="247" name="テキスト ボックス 246"/>
        <xdr:cNvSpPr txBox="1"/>
      </xdr:nvSpPr>
      <xdr:spPr>
        <a:xfrm>
          <a:off x="863111" y="167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15239</xdr:rowOff>
    </xdr:from>
    <xdr:to>
      <xdr:col>24</xdr:col>
      <xdr:colOff>114300</xdr:colOff>
      <xdr:row>99</xdr:row>
      <xdr:rowOff>116839</xdr:rowOff>
    </xdr:to>
    <xdr:sp macro="" textlink="">
      <xdr:nvSpPr>
        <xdr:cNvPr id="253" name="楕円 252"/>
        <xdr:cNvSpPr/>
      </xdr:nvSpPr>
      <xdr:spPr>
        <a:xfrm>
          <a:off x="4584700" y="16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101616</xdr:rowOff>
    </xdr:from>
    <xdr:ext cx="534377" cy="259045"/>
    <xdr:sp macro="" textlink="">
      <xdr:nvSpPr>
        <xdr:cNvPr id="254" name="衛生費該当値テキスト"/>
        <xdr:cNvSpPr txBox="1"/>
      </xdr:nvSpPr>
      <xdr:spPr>
        <a:xfrm>
          <a:off x="4686300" y="169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80594</xdr:rowOff>
    </xdr:from>
    <xdr:to>
      <xdr:col>20</xdr:col>
      <xdr:colOff>38100</xdr:colOff>
      <xdr:row>98</xdr:row>
      <xdr:rowOff>10744</xdr:rowOff>
    </xdr:to>
    <xdr:sp macro="" textlink="">
      <xdr:nvSpPr>
        <xdr:cNvPr id="255" name="楕円 254"/>
        <xdr:cNvSpPr/>
      </xdr:nvSpPr>
      <xdr:spPr>
        <a:xfrm>
          <a:off x="3746500" y="167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27271</xdr:rowOff>
    </xdr:from>
    <xdr:ext cx="534377" cy="259045"/>
    <xdr:sp macro="" textlink="">
      <xdr:nvSpPr>
        <xdr:cNvPr id="256" name="テキスト ボックス 255"/>
        <xdr:cNvSpPr txBox="1"/>
      </xdr:nvSpPr>
      <xdr:spPr>
        <a:xfrm>
          <a:off x="3530111" y="1648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57607</xdr:rowOff>
    </xdr:from>
    <xdr:to>
      <xdr:col>15</xdr:col>
      <xdr:colOff>101600</xdr:colOff>
      <xdr:row>99</xdr:row>
      <xdr:rowOff>159207</xdr:rowOff>
    </xdr:to>
    <xdr:sp macro="" textlink="">
      <xdr:nvSpPr>
        <xdr:cNvPr id="257" name="楕円 256"/>
        <xdr:cNvSpPr/>
      </xdr:nvSpPr>
      <xdr:spPr>
        <a:xfrm>
          <a:off x="2857500" y="1703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150334</xdr:rowOff>
    </xdr:from>
    <xdr:ext cx="534377" cy="259045"/>
    <xdr:sp macro="" textlink="">
      <xdr:nvSpPr>
        <xdr:cNvPr id="258" name="テキスト ボックス 257"/>
        <xdr:cNvSpPr txBox="1"/>
      </xdr:nvSpPr>
      <xdr:spPr>
        <a:xfrm>
          <a:off x="2641111" y="1712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73558</xdr:rowOff>
    </xdr:from>
    <xdr:to>
      <xdr:col>10</xdr:col>
      <xdr:colOff>165100</xdr:colOff>
      <xdr:row>100</xdr:row>
      <xdr:rowOff>3708</xdr:rowOff>
    </xdr:to>
    <xdr:sp macro="" textlink="">
      <xdr:nvSpPr>
        <xdr:cNvPr id="259" name="楕円 258"/>
        <xdr:cNvSpPr/>
      </xdr:nvSpPr>
      <xdr:spPr>
        <a:xfrm>
          <a:off x="1968500" y="170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166285</xdr:rowOff>
    </xdr:from>
    <xdr:ext cx="534377" cy="259045"/>
    <xdr:sp macro="" textlink="">
      <xdr:nvSpPr>
        <xdr:cNvPr id="260" name="テキスト ボックス 259"/>
        <xdr:cNvSpPr txBox="1"/>
      </xdr:nvSpPr>
      <xdr:spPr>
        <a:xfrm>
          <a:off x="1752111" y="171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87681</xdr:rowOff>
    </xdr:from>
    <xdr:to>
      <xdr:col>6</xdr:col>
      <xdr:colOff>38100</xdr:colOff>
      <xdr:row>100</xdr:row>
      <xdr:rowOff>17831</xdr:rowOff>
    </xdr:to>
    <xdr:sp macro="" textlink="">
      <xdr:nvSpPr>
        <xdr:cNvPr id="261" name="楕円 260"/>
        <xdr:cNvSpPr/>
      </xdr:nvSpPr>
      <xdr:spPr>
        <a:xfrm>
          <a:off x="1079500" y="170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8958</xdr:rowOff>
    </xdr:from>
    <xdr:ext cx="534377" cy="259045"/>
    <xdr:sp macro="" textlink="">
      <xdr:nvSpPr>
        <xdr:cNvPr id="262" name="テキスト ボックス 261"/>
        <xdr:cNvSpPr txBox="1"/>
      </xdr:nvSpPr>
      <xdr:spPr>
        <a:xfrm>
          <a:off x="863111" y="171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146650</xdr:rowOff>
    </xdr:from>
    <xdr:to>
      <xdr:col>55</xdr:col>
      <xdr:colOff>0</xdr:colOff>
      <xdr:row>37</xdr:row>
      <xdr:rowOff>159268</xdr:rowOff>
    </xdr:to>
    <xdr:cxnSp macro="">
      <xdr:nvCxnSpPr>
        <xdr:cNvPr id="289" name="直線コネクタ 288"/>
        <xdr:cNvCxnSpPr/>
      </xdr:nvCxnSpPr>
      <xdr:spPr>
        <a:xfrm>
          <a:off x="9639300" y="6490300"/>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146650</xdr:rowOff>
    </xdr:from>
    <xdr:to>
      <xdr:col>50</xdr:col>
      <xdr:colOff>114300</xdr:colOff>
      <xdr:row>37</xdr:row>
      <xdr:rowOff>151496</xdr:rowOff>
    </xdr:to>
    <xdr:cxnSp macro="">
      <xdr:nvCxnSpPr>
        <xdr:cNvPr id="292" name="直線コネクタ 291"/>
        <xdr:cNvCxnSpPr/>
      </xdr:nvCxnSpPr>
      <xdr:spPr>
        <a:xfrm flipV="1">
          <a:off x="8750300" y="649030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151496</xdr:rowOff>
    </xdr:from>
    <xdr:to>
      <xdr:col>45</xdr:col>
      <xdr:colOff>177800</xdr:colOff>
      <xdr:row>37</xdr:row>
      <xdr:rowOff>163200</xdr:rowOff>
    </xdr:to>
    <xdr:cxnSp macro="">
      <xdr:nvCxnSpPr>
        <xdr:cNvPr id="295" name="直線コネクタ 294"/>
        <xdr:cNvCxnSpPr/>
      </xdr:nvCxnSpPr>
      <xdr:spPr>
        <a:xfrm flipV="1">
          <a:off x="7861300" y="649514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163200</xdr:rowOff>
    </xdr:from>
    <xdr:to>
      <xdr:col>41</xdr:col>
      <xdr:colOff>50800</xdr:colOff>
      <xdr:row>37</xdr:row>
      <xdr:rowOff>165760</xdr:rowOff>
    </xdr:to>
    <xdr:cxnSp macro="">
      <xdr:nvCxnSpPr>
        <xdr:cNvPr id="298" name="直線コネクタ 297"/>
        <xdr:cNvCxnSpPr/>
      </xdr:nvCxnSpPr>
      <xdr:spPr>
        <a:xfrm flipV="1">
          <a:off x="6972300" y="650685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108468</xdr:rowOff>
    </xdr:from>
    <xdr:to>
      <xdr:col>55</xdr:col>
      <xdr:colOff>50800</xdr:colOff>
      <xdr:row>38</xdr:row>
      <xdr:rowOff>38618</xdr:rowOff>
    </xdr:to>
    <xdr:sp macro="" textlink="">
      <xdr:nvSpPr>
        <xdr:cNvPr id="308" name="楕円 307"/>
        <xdr:cNvSpPr/>
      </xdr:nvSpPr>
      <xdr:spPr>
        <a:xfrm>
          <a:off x="104267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86895</xdr:rowOff>
    </xdr:from>
    <xdr:ext cx="469744" cy="259045"/>
    <xdr:sp macro="" textlink="">
      <xdr:nvSpPr>
        <xdr:cNvPr id="309" name="労働費該当値テキスト"/>
        <xdr:cNvSpPr txBox="1"/>
      </xdr:nvSpPr>
      <xdr:spPr>
        <a:xfrm>
          <a:off x="10528300" y="64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95850</xdr:rowOff>
    </xdr:from>
    <xdr:to>
      <xdr:col>50</xdr:col>
      <xdr:colOff>165100</xdr:colOff>
      <xdr:row>38</xdr:row>
      <xdr:rowOff>26000</xdr:rowOff>
    </xdr:to>
    <xdr:sp macro="" textlink="">
      <xdr:nvSpPr>
        <xdr:cNvPr id="310" name="楕円 309"/>
        <xdr:cNvSpPr/>
      </xdr:nvSpPr>
      <xdr:spPr>
        <a:xfrm>
          <a:off x="9588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17126</xdr:rowOff>
    </xdr:from>
    <xdr:ext cx="469744" cy="259045"/>
    <xdr:sp macro="" textlink="">
      <xdr:nvSpPr>
        <xdr:cNvPr id="311" name="テキスト ボックス 310"/>
        <xdr:cNvSpPr txBox="1"/>
      </xdr:nvSpPr>
      <xdr:spPr>
        <a:xfrm>
          <a:off x="9404428" y="653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100696</xdr:rowOff>
    </xdr:from>
    <xdr:to>
      <xdr:col>46</xdr:col>
      <xdr:colOff>38100</xdr:colOff>
      <xdr:row>38</xdr:row>
      <xdr:rowOff>30846</xdr:rowOff>
    </xdr:to>
    <xdr:sp macro="" textlink="">
      <xdr:nvSpPr>
        <xdr:cNvPr id="312" name="楕円 311"/>
        <xdr:cNvSpPr/>
      </xdr:nvSpPr>
      <xdr:spPr>
        <a:xfrm>
          <a:off x="8699500" y="64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21972</xdr:rowOff>
    </xdr:from>
    <xdr:ext cx="469744" cy="259045"/>
    <xdr:sp macro="" textlink="">
      <xdr:nvSpPr>
        <xdr:cNvPr id="313" name="テキスト ボックス 312"/>
        <xdr:cNvSpPr txBox="1"/>
      </xdr:nvSpPr>
      <xdr:spPr>
        <a:xfrm>
          <a:off x="8515428" y="6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112400</xdr:rowOff>
    </xdr:from>
    <xdr:to>
      <xdr:col>41</xdr:col>
      <xdr:colOff>101600</xdr:colOff>
      <xdr:row>38</xdr:row>
      <xdr:rowOff>42550</xdr:rowOff>
    </xdr:to>
    <xdr:sp macro="" textlink="">
      <xdr:nvSpPr>
        <xdr:cNvPr id="314" name="楕円 313"/>
        <xdr:cNvSpPr/>
      </xdr:nvSpPr>
      <xdr:spPr>
        <a:xfrm>
          <a:off x="7810500" y="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33677</xdr:rowOff>
    </xdr:from>
    <xdr:ext cx="469744" cy="259045"/>
    <xdr:sp macro="" textlink="">
      <xdr:nvSpPr>
        <xdr:cNvPr id="315" name="テキスト ボックス 314"/>
        <xdr:cNvSpPr txBox="1"/>
      </xdr:nvSpPr>
      <xdr:spPr>
        <a:xfrm>
          <a:off x="7626428" y="65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114960</xdr:rowOff>
    </xdr:from>
    <xdr:to>
      <xdr:col>36</xdr:col>
      <xdr:colOff>165100</xdr:colOff>
      <xdr:row>38</xdr:row>
      <xdr:rowOff>45110</xdr:rowOff>
    </xdr:to>
    <xdr:sp macro="" textlink="">
      <xdr:nvSpPr>
        <xdr:cNvPr id="316" name="楕円 315"/>
        <xdr:cNvSpPr/>
      </xdr:nvSpPr>
      <xdr:spPr>
        <a:xfrm>
          <a:off x="6921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36237</xdr:rowOff>
    </xdr:from>
    <xdr:ext cx="469744" cy="259045"/>
    <xdr:sp macro="" textlink="">
      <xdr:nvSpPr>
        <xdr:cNvPr id="317" name="テキスト ボックス 316"/>
        <xdr:cNvSpPr txBox="1"/>
      </xdr:nvSpPr>
      <xdr:spPr>
        <a:xfrm>
          <a:off x="6737428"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27023</xdr:rowOff>
    </xdr:from>
    <xdr:to>
      <xdr:col>55</xdr:col>
      <xdr:colOff>0</xdr:colOff>
      <xdr:row>57</xdr:row>
      <xdr:rowOff>56832</xdr:rowOff>
    </xdr:to>
    <xdr:cxnSp macro="">
      <xdr:nvCxnSpPr>
        <xdr:cNvPr id="344" name="直線コネクタ 343"/>
        <xdr:cNvCxnSpPr/>
      </xdr:nvCxnSpPr>
      <xdr:spPr>
        <a:xfrm>
          <a:off x="9639300" y="9799673"/>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27023</xdr:rowOff>
    </xdr:from>
    <xdr:to>
      <xdr:col>50</xdr:col>
      <xdr:colOff>114300</xdr:colOff>
      <xdr:row>57</xdr:row>
      <xdr:rowOff>63530</xdr:rowOff>
    </xdr:to>
    <xdr:cxnSp macro="">
      <xdr:nvCxnSpPr>
        <xdr:cNvPr id="347" name="直線コネクタ 346"/>
        <xdr:cNvCxnSpPr/>
      </xdr:nvCxnSpPr>
      <xdr:spPr>
        <a:xfrm flipV="1">
          <a:off x="8750300" y="9799673"/>
          <a:ext cx="889000" cy="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53152</xdr:rowOff>
    </xdr:from>
    <xdr:to>
      <xdr:col>45</xdr:col>
      <xdr:colOff>177800</xdr:colOff>
      <xdr:row>57</xdr:row>
      <xdr:rowOff>63530</xdr:rowOff>
    </xdr:to>
    <xdr:cxnSp macro="">
      <xdr:nvCxnSpPr>
        <xdr:cNvPr id="350" name="直線コネクタ 349"/>
        <xdr:cNvCxnSpPr/>
      </xdr:nvCxnSpPr>
      <xdr:spPr>
        <a:xfrm>
          <a:off x="7861300" y="9825802"/>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53152</xdr:rowOff>
    </xdr:from>
    <xdr:to>
      <xdr:col>41</xdr:col>
      <xdr:colOff>50800</xdr:colOff>
      <xdr:row>57</xdr:row>
      <xdr:rowOff>92105</xdr:rowOff>
    </xdr:to>
    <xdr:cxnSp macro="">
      <xdr:nvCxnSpPr>
        <xdr:cNvPr id="353" name="直線コネクタ 352"/>
        <xdr:cNvCxnSpPr/>
      </xdr:nvCxnSpPr>
      <xdr:spPr>
        <a:xfrm flipV="1">
          <a:off x="6972300" y="9825802"/>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162653</xdr:rowOff>
    </xdr:from>
    <xdr:ext cx="469744" cy="259045"/>
    <xdr:sp macro="" textlink="">
      <xdr:nvSpPr>
        <xdr:cNvPr id="355" name="テキスト ボックス 354"/>
        <xdr:cNvSpPr txBox="1"/>
      </xdr:nvSpPr>
      <xdr:spPr>
        <a:xfrm>
          <a:off x="7626428" y="99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12463</xdr:rowOff>
    </xdr:from>
    <xdr:ext cx="469744" cy="259045"/>
    <xdr:sp macro="" textlink="">
      <xdr:nvSpPr>
        <xdr:cNvPr id="357" name="テキスト ボックス 356"/>
        <xdr:cNvSpPr txBox="1"/>
      </xdr:nvSpPr>
      <xdr:spPr>
        <a:xfrm>
          <a:off x="6737428"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6032</xdr:rowOff>
    </xdr:from>
    <xdr:to>
      <xdr:col>55</xdr:col>
      <xdr:colOff>50800</xdr:colOff>
      <xdr:row>57</xdr:row>
      <xdr:rowOff>107632</xdr:rowOff>
    </xdr:to>
    <xdr:sp macro="" textlink="">
      <xdr:nvSpPr>
        <xdr:cNvPr id="363" name="楕円 362"/>
        <xdr:cNvSpPr/>
      </xdr:nvSpPr>
      <xdr:spPr>
        <a:xfrm>
          <a:off x="104267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28909</xdr:rowOff>
    </xdr:from>
    <xdr:ext cx="534377" cy="259045"/>
    <xdr:sp macro="" textlink="">
      <xdr:nvSpPr>
        <xdr:cNvPr id="364" name="農林水産業費該当値テキスト"/>
        <xdr:cNvSpPr txBox="1"/>
      </xdr:nvSpPr>
      <xdr:spPr>
        <a:xfrm>
          <a:off x="10528300" y="96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147673</xdr:rowOff>
    </xdr:from>
    <xdr:to>
      <xdr:col>50</xdr:col>
      <xdr:colOff>165100</xdr:colOff>
      <xdr:row>57</xdr:row>
      <xdr:rowOff>77823</xdr:rowOff>
    </xdr:to>
    <xdr:sp macro="" textlink="">
      <xdr:nvSpPr>
        <xdr:cNvPr id="365" name="楕円 364"/>
        <xdr:cNvSpPr/>
      </xdr:nvSpPr>
      <xdr:spPr>
        <a:xfrm>
          <a:off x="9588500" y="97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94350</xdr:rowOff>
    </xdr:from>
    <xdr:ext cx="534377" cy="259045"/>
    <xdr:sp macro="" textlink="">
      <xdr:nvSpPr>
        <xdr:cNvPr id="366" name="テキスト ボックス 365"/>
        <xdr:cNvSpPr txBox="1"/>
      </xdr:nvSpPr>
      <xdr:spPr>
        <a:xfrm>
          <a:off x="9372111" y="95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12730</xdr:rowOff>
    </xdr:from>
    <xdr:to>
      <xdr:col>46</xdr:col>
      <xdr:colOff>38100</xdr:colOff>
      <xdr:row>57</xdr:row>
      <xdr:rowOff>114330</xdr:rowOff>
    </xdr:to>
    <xdr:sp macro="" textlink="">
      <xdr:nvSpPr>
        <xdr:cNvPr id="367" name="楕円 366"/>
        <xdr:cNvSpPr/>
      </xdr:nvSpPr>
      <xdr:spPr>
        <a:xfrm>
          <a:off x="8699500" y="97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130857</xdr:rowOff>
    </xdr:from>
    <xdr:ext cx="534377" cy="259045"/>
    <xdr:sp macro="" textlink="">
      <xdr:nvSpPr>
        <xdr:cNvPr id="368" name="テキスト ボックス 367"/>
        <xdr:cNvSpPr txBox="1"/>
      </xdr:nvSpPr>
      <xdr:spPr>
        <a:xfrm>
          <a:off x="8483111" y="95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2352</xdr:rowOff>
    </xdr:from>
    <xdr:to>
      <xdr:col>41</xdr:col>
      <xdr:colOff>101600</xdr:colOff>
      <xdr:row>57</xdr:row>
      <xdr:rowOff>103952</xdr:rowOff>
    </xdr:to>
    <xdr:sp macro="" textlink="">
      <xdr:nvSpPr>
        <xdr:cNvPr id="369" name="楕円 368"/>
        <xdr:cNvSpPr/>
      </xdr:nvSpPr>
      <xdr:spPr>
        <a:xfrm>
          <a:off x="7810500" y="97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120479</xdr:rowOff>
    </xdr:from>
    <xdr:ext cx="534377" cy="259045"/>
    <xdr:sp macro="" textlink="">
      <xdr:nvSpPr>
        <xdr:cNvPr id="370" name="テキスト ボックス 369"/>
        <xdr:cNvSpPr txBox="1"/>
      </xdr:nvSpPr>
      <xdr:spPr>
        <a:xfrm>
          <a:off x="7594111" y="95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41305</xdr:rowOff>
    </xdr:from>
    <xdr:to>
      <xdr:col>36</xdr:col>
      <xdr:colOff>165100</xdr:colOff>
      <xdr:row>57</xdr:row>
      <xdr:rowOff>142905</xdr:rowOff>
    </xdr:to>
    <xdr:sp macro="" textlink="">
      <xdr:nvSpPr>
        <xdr:cNvPr id="371" name="楕円 370"/>
        <xdr:cNvSpPr/>
      </xdr:nvSpPr>
      <xdr:spPr>
        <a:xfrm>
          <a:off x="6921500" y="98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159432</xdr:rowOff>
    </xdr:from>
    <xdr:ext cx="469744" cy="259045"/>
    <xdr:sp macro="" textlink="">
      <xdr:nvSpPr>
        <xdr:cNvPr id="372" name="テキスト ボックス 371"/>
        <xdr:cNvSpPr txBox="1"/>
      </xdr:nvSpPr>
      <xdr:spPr>
        <a:xfrm>
          <a:off x="6737428" y="95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165897</xdr:rowOff>
    </xdr:from>
    <xdr:to>
      <xdr:col>55</xdr:col>
      <xdr:colOff>0</xdr:colOff>
      <xdr:row>78</xdr:row>
      <xdr:rowOff>25</xdr:rowOff>
    </xdr:to>
    <xdr:cxnSp macro="">
      <xdr:nvCxnSpPr>
        <xdr:cNvPr id="399" name="直線コネクタ 398"/>
        <xdr:cNvCxnSpPr/>
      </xdr:nvCxnSpPr>
      <xdr:spPr>
        <a:xfrm>
          <a:off x="9639300" y="13367547"/>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54249</xdr:rowOff>
    </xdr:from>
    <xdr:to>
      <xdr:col>50</xdr:col>
      <xdr:colOff>114300</xdr:colOff>
      <xdr:row>77</xdr:row>
      <xdr:rowOff>165897</xdr:rowOff>
    </xdr:to>
    <xdr:cxnSp macro="">
      <xdr:nvCxnSpPr>
        <xdr:cNvPr id="402" name="直線コネクタ 401"/>
        <xdr:cNvCxnSpPr/>
      </xdr:nvCxnSpPr>
      <xdr:spPr>
        <a:xfrm>
          <a:off x="8750300" y="13255899"/>
          <a:ext cx="889000" cy="1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54249</xdr:rowOff>
    </xdr:from>
    <xdr:to>
      <xdr:col>45</xdr:col>
      <xdr:colOff>177800</xdr:colOff>
      <xdr:row>77</xdr:row>
      <xdr:rowOff>92015</xdr:rowOff>
    </xdr:to>
    <xdr:cxnSp macro="">
      <xdr:nvCxnSpPr>
        <xdr:cNvPr id="405" name="直線コネクタ 404"/>
        <xdr:cNvCxnSpPr/>
      </xdr:nvCxnSpPr>
      <xdr:spPr>
        <a:xfrm flipV="1">
          <a:off x="7861300" y="13255899"/>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92015</xdr:rowOff>
    </xdr:from>
    <xdr:to>
      <xdr:col>41</xdr:col>
      <xdr:colOff>50800</xdr:colOff>
      <xdr:row>77</xdr:row>
      <xdr:rowOff>104587</xdr:rowOff>
    </xdr:to>
    <xdr:cxnSp macro="">
      <xdr:nvCxnSpPr>
        <xdr:cNvPr id="408" name="直線コネクタ 407"/>
        <xdr:cNvCxnSpPr/>
      </xdr:nvCxnSpPr>
      <xdr:spPr>
        <a:xfrm flipV="1">
          <a:off x="6972300" y="13293665"/>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120675</xdr:rowOff>
    </xdr:from>
    <xdr:to>
      <xdr:col>55</xdr:col>
      <xdr:colOff>50800</xdr:colOff>
      <xdr:row>78</xdr:row>
      <xdr:rowOff>50825</xdr:rowOff>
    </xdr:to>
    <xdr:sp macro="" textlink="">
      <xdr:nvSpPr>
        <xdr:cNvPr id="418" name="楕円 417"/>
        <xdr:cNvSpPr/>
      </xdr:nvSpPr>
      <xdr:spPr>
        <a:xfrm>
          <a:off x="104267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35602</xdr:rowOff>
    </xdr:from>
    <xdr:ext cx="469744" cy="259045"/>
    <xdr:sp macro="" textlink="">
      <xdr:nvSpPr>
        <xdr:cNvPr id="419" name="商工費該当値テキスト"/>
        <xdr:cNvSpPr txBox="1"/>
      </xdr:nvSpPr>
      <xdr:spPr>
        <a:xfrm>
          <a:off x="10528300" y="132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115097</xdr:rowOff>
    </xdr:from>
    <xdr:to>
      <xdr:col>50</xdr:col>
      <xdr:colOff>165100</xdr:colOff>
      <xdr:row>78</xdr:row>
      <xdr:rowOff>45247</xdr:rowOff>
    </xdr:to>
    <xdr:sp macro="" textlink="">
      <xdr:nvSpPr>
        <xdr:cNvPr id="420" name="楕円 419"/>
        <xdr:cNvSpPr/>
      </xdr:nvSpPr>
      <xdr:spPr>
        <a:xfrm>
          <a:off x="95885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36374</xdr:rowOff>
    </xdr:from>
    <xdr:ext cx="469744" cy="259045"/>
    <xdr:sp macro="" textlink="">
      <xdr:nvSpPr>
        <xdr:cNvPr id="421" name="テキスト ボックス 420"/>
        <xdr:cNvSpPr txBox="1"/>
      </xdr:nvSpPr>
      <xdr:spPr>
        <a:xfrm>
          <a:off x="9404428" y="1340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3449</xdr:rowOff>
    </xdr:from>
    <xdr:to>
      <xdr:col>46</xdr:col>
      <xdr:colOff>38100</xdr:colOff>
      <xdr:row>77</xdr:row>
      <xdr:rowOff>105049</xdr:rowOff>
    </xdr:to>
    <xdr:sp macro="" textlink="">
      <xdr:nvSpPr>
        <xdr:cNvPr id="422" name="楕円 421"/>
        <xdr:cNvSpPr/>
      </xdr:nvSpPr>
      <xdr:spPr>
        <a:xfrm>
          <a:off x="8699500" y="132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96176</xdr:rowOff>
    </xdr:from>
    <xdr:ext cx="469744" cy="259045"/>
    <xdr:sp macro="" textlink="">
      <xdr:nvSpPr>
        <xdr:cNvPr id="423" name="テキスト ボックス 422"/>
        <xdr:cNvSpPr txBox="1"/>
      </xdr:nvSpPr>
      <xdr:spPr>
        <a:xfrm>
          <a:off x="8515428" y="132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41215</xdr:rowOff>
    </xdr:from>
    <xdr:to>
      <xdr:col>41</xdr:col>
      <xdr:colOff>101600</xdr:colOff>
      <xdr:row>77</xdr:row>
      <xdr:rowOff>142815</xdr:rowOff>
    </xdr:to>
    <xdr:sp macro="" textlink="">
      <xdr:nvSpPr>
        <xdr:cNvPr id="424" name="楕円 423"/>
        <xdr:cNvSpPr/>
      </xdr:nvSpPr>
      <xdr:spPr>
        <a:xfrm>
          <a:off x="7810500" y="132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133942</xdr:rowOff>
    </xdr:from>
    <xdr:ext cx="469744" cy="259045"/>
    <xdr:sp macro="" textlink="">
      <xdr:nvSpPr>
        <xdr:cNvPr id="425" name="テキスト ボックス 424"/>
        <xdr:cNvSpPr txBox="1"/>
      </xdr:nvSpPr>
      <xdr:spPr>
        <a:xfrm>
          <a:off x="7626428" y="133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53787</xdr:rowOff>
    </xdr:from>
    <xdr:to>
      <xdr:col>36</xdr:col>
      <xdr:colOff>165100</xdr:colOff>
      <xdr:row>77</xdr:row>
      <xdr:rowOff>155387</xdr:rowOff>
    </xdr:to>
    <xdr:sp macro="" textlink="">
      <xdr:nvSpPr>
        <xdr:cNvPr id="426" name="楕円 425"/>
        <xdr:cNvSpPr/>
      </xdr:nvSpPr>
      <xdr:spPr>
        <a:xfrm>
          <a:off x="6921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146514</xdr:rowOff>
    </xdr:from>
    <xdr:ext cx="469744" cy="259045"/>
    <xdr:sp macro="" textlink="">
      <xdr:nvSpPr>
        <xdr:cNvPr id="427" name="テキスト ボックス 426"/>
        <xdr:cNvSpPr txBox="1"/>
      </xdr:nvSpPr>
      <xdr:spPr>
        <a:xfrm>
          <a:off x="6737428" y="133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169611</xdr:rowOff>
    </xdr:from>
    <xdr:to>
      <xdr:col>55</xdr:col>
      <xdr:colOff>0</xdr:colOff>
      <xdr:row>99</xdr:row>
      <xdr:rowOff>11030</xdr:rowOff>
    </xdr:to>
    <xdr:cxnSp macro="">
      <xdr:nvCxnSpPr>
        <xdr:cNvPr id="458" name="直線コネクタ 457"/>
        <xdr:cNvCxnSpPr/>
      </xdr:nvCxnSpPr>
      <xdr:spPr>
        <a:xfrm>
          <a:off x="9639300" y="16971711"/>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169611</xdr:rowOff>
    </xdr:from>
    <xdr:to>
      <xdr:col>50</xdr:col>
      <xdr:colOff>114300</xdr:colOff>
      <xdr:row>98</xdr:row>
      <xdr:rowOff>170949</xdr:rowOff>
    </xdr:to>
    <xdr:cxnSp macro="">
      <xdr:nvCxnSpPr>
        <xdr:cNvPr id="461" name="直線コネクタ 460"/>
        <xdr:cNvCxnSpPr/>
      </xdr:nvCxnSpPr>
      <xdr:spPr>
        <a:xfrm flipV="1">
          <a:off x="8750300" y="16971711"/>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155611</xdr:rowOff>
    </xdr:from>
    <xdr:to>
      <xdr:col>45</xdr:col>
      <xdr:colOff>177800</xdr:colOff>
      <xdr:row>98</xdr:row>
      <xdr:rowOff>170949</xdr:rowOff>
    </xdr:to>
    <xdr:cxnSp macro="">
      <xdr:nvCxnSpPr>
        <xdr:cNvPr id="464" name="直線コネクタ 463"/>
        <xdr:cNvCxnSpPr/>
      </xdr:nvCxnSpPr>
      <xdr:spPr>
        <a:xfrm>
          <a:off x="7861300" y="16957711"/>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155611</xdr:rowOff>
    </xdr:from>
    <xdr:to>
      <xdr:col>41</xdr:col>
      <xdr:colOff>50800</xdr:colOff>
      <xdr:row>98</xdr:row>
      <xdr:rowOff>161708</xdr:rowOff>
    </xdr:to>
    <xdr:cxnSp macro="">
      <xdr:nvCxnSpPr>
        <xdr:cNvPr id="467" name="直線コネクタ 466"/>
        <xdr:cNvCxnSpPr/>
      </xdr:nvCxnSpPr>
      <xdr:spPr>
        <a:xfrm flipV="1">
          <a:off x="6972300" y="16957711"/>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131680</xdr:rowOff>
    </xdr:from>
    <xdr:to>
      <xdr:col>55</xdr:col>
      <xdr:colOff>50800</xdr:colOff>
      <xdr:row>99</xdr:row>
      <xdr:rowOff>61830</xdr:rowOff>
    </xdr:to>
    <xdr:sp macro="" textlink="">
      <xdr:nvSpPr>
        <xdr:cNvPr id="477" name="楕円 476"/>
        <xdr:cNvSpPr/>
      </xdr:nvSpPr>
      <xdr:spPr>
        <a:xfrm>
          <a:off x="10426700" y="169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55749</xdr:rowOff>
    </xdr:from>
    <xdr:ext cx="534377" cy="259045"/>
    <xdr:sp macro="" textlink="">
      <xdr:nvSpPr>
        <xdr:cNvPr id="478" name="土木費該当値テキスト"/>
        <xdr:cNvSpPr txBox="1"/>
      </xdr:nvSpPr>
      <xdr:spPr>
        <a:xfrm>
          <a:off x="10528300" y="1685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118811</xdr:rowOff>
    </xdr:from>
    <xdr:to>
      <xdr:col>50</xdr:col>
      <xdr:colOff>165100</xdr:colOff>
      <xdr:row>99</xdr:row>
      <xdr:rowOff>48961</xdr:rowOff>
    </xdr:to>
    <xdr:sp macro="" textlink="">
      <xdr:nvSpPr>
        <xdr:cNvPr id="479" name="楕円 478"/>
        <xdr:cNvSpPr/>
      </xdr:nvSpPr>
      <xdr:spPr>
        <a:xfrm>
          <a:off x="9588500" y="169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40088</xdr:rowOff>
    </xdr:from>
    <xdr:ext cx="534377" cy="259045"/>
    <xdr:sp macro="" textlink="">
      <xdr:nvSpPr>
        <xdr:cNvPr id="480" name="テキスト ボックス 479"/>
        <xdr:cNvSpPr txBox="1"/>
      </xdr:nvSpPr>
      <xdr:spPr>
        <a:xfrm>
          <a:off x="9372111" y="170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120149</xdr:rowOff>
    </xdr:from>
    <xdr:to>
      <xdr:col>46</xdr:col>
      <xdr:colOff>38100</xdr:colOff>
      <xdr:row>99</xdr:row>
      <xdr:rowOff>50299</xdr:rowOff>
    </xdr:to>
    <xdr:sp macro="" textlink="">
      <xdr:nvSpPr>
        <xdr:cNvPr id="481" name="楕円 480"/>
        <xdr:cNvSpPr/>
      </xdr:nvSpPr>
      <xdr:spPr>
        <a:xfrm>
          <a:off x="8699500" y="169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41426</xdr:rowOff>
    </xdr:from>
    <xdr:ext cx="534377" cy="259045"/>
    <xdr:sp macro="" textlink="">
      <xdr:nvSpPr>
        <xdr:cNvPr id="482" name="テキスト ボックス 481"/>
        <xdr:cNvSpPr txBox="1"/>
      </xdr:nvSpPr>
      <xdr:spPr>
        <a:xfrm>
          <a:off x="8483111" y="170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104811</xdr:rowOff>
    </xdr:from>
    <xdr:to>
      <xdr:col>41</xdr:col>
      <xdr:colOff>101600</xdr:colOff>
      <xdr:row>99</xdr:row>
      <xdr:rowOff>34961</xdr:rowOff>
    </xdr:to>
    <xdr:sp macro="" textlink="">
      <xdr:nvSpPr>
        <xdr:cNvPr id="483" name="楕円 482"/>
        <xdr:cNvSpPr/>
      </xdr:nvSpPr>
      <xdr:spPr>
        <a:xfrm>
          <a:off x="7810500" y="1690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26088</xdr:rowOff>
    </xdr:from>
    <xdr:ext cx="534377" cy="259045"/>
    <xdr:sp macro="" textlink="">
      <xdr:nvSpPr>
        <xdr:cNvPr id="484" name="テキスト ボックス 483"/>
        <xdr:cNvSpPr txBox="1"/>
      </xdr:nvSpPr>
      <xdr:spPr>
        <a:xfrm>
          <a:off x="7594111" y="1699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110908</xdr:rowOff>
    </xdr:from>
    <xdr:to>
      <xdr:col>36</xdr:col>
      <xdr:colOff>165100</xdr:colOff>
      <xdr:row>99</xdr:row>
      <xdr:rowOff>41058</xdr:rowOff>
    </xdr:to>
    <xdr:sp macro="" textlink="">
      <xdr:nvSpPr>
        <xdr:cNvPr id="485" name="楕円 484"/>
        <xdr:cNvSpPr/>
      </xdr:nvSpPr>
      <xdr:spPr>
        <a:xfrm>
          <a:off x="6921500" y="169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32185</xdr:rowOff>
    </xdr:from>
    <xdr:ext cx="534377" cy="259045"/>
    <xdr:sp macro="" textlink="">
      <xdr:nvSpPr>
        <xdr:cNvPr id="486" name="テキスト ボックス 485"/>
        <xdr:cNvSpPr txBox="1"/>
      </xdr:nvSpPr>
      <xdr:spPr>
        <a:xfrm>
          <a:off x="6705111" y="1700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107982</xdr:rowOff>
    </xdr:from>
    <xdr:to>
      <xdr:col>85</xdr:col>
      <xdr:colOff>127000</xdr:colOff>
      <xdr:row>36</xdr:row>
      <xdr:rowOff>115697</xdr:rowOff>
    </xdr:to>
    <xdr:cxnSp macro="">
      <xdr:nvCxnSpPr>
        <xdr:cNvPr id="512" name="直線コネクタ 511"/>
        <xdr:cNvCxnSpPr/>
      </xdr:nvCxnSpPr>
      <xdr:spPr>
        <a:xfrm flipV="1">
          <a:off x="15481300" y="6280182"/>
          <a:ext cx="8382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115697</xdr:rowOff>
    </xdr:from>
    <xdr:to>
      <xdr:col>81</xdr:col>
      <xdr:colOff>50800</xdr:colOff>
      <xdr:row>36</xdr:row>
      <xdr:rowOff>121869</xdr:rowOff>
    </xdr:to>
    <xdr:cxnSp macro="">
      <xdr:nvCxnSpPr>
        <xdr:cNvPr id="515" name="直線コネクタ 514"/>
        <xdr:cNvCxnSpPr/>
      </xdr:nvCxnSpPr>
      <xdr:spPr>
        <a:xfrm flipV="1">
          <a:off x="14592300" y="628789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121869</xdr:rowOff>
    </xdr:from>
    <xdr:to>
      <xdr:col>76</xdr:col>
      <xdr:colOff>114300</xdr:colOff>
      <xdr:row>36</xdr:row>
      <xdr:rowOff>157817</xdr:rowOff>
    </xdr:to>
    <xdr:cxnSp macro="">
      <xdr:nvCxnSpPr>
        <xdr:cNvPr id="518" name="直線コネクタ 517"/>
        <xdr:cNvCxnSpPr/>
      </xdr:nvCxnSpPr>
      <xdr:spPr>
        <a:xfrm flipV="1">
          <a:off x="13703300" y="6294069"/>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105010</xdr:rowOff>
    </xdr:from>
    <xdr:to>
      <xdr:col>71</xdr:col>
      <xdr:colOff>177800</xdr:colOff>
      <xdr:row>36</xdr:row>
      <xdr:rowOff>157817</xdr:rowOff>
    </xdr:to>
    <xdr:cxnSp macro="">
      <xdr:nvCxnSpPr>
        <xdr:cNvPr id="521" name="直線コネクタ 520"/>
        <xdr:cNvCxnSpPr/>
      </xdr:nvCxnSpPr>
      <xdr:spPr>
        <a:xfrm>
          <a:off x="12814300" y="5419960"/>
          <a:ext cx="889000" cy="9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57182</xdr:rowOff>
    </xdr:from>
    <xdr:to>
      <xdr:col>85</xdr:col>
      <xdr:colOff>177800</xdr:colOff>
      <xdr:row>36</xdr:row>
      <xdr:rowOff>158782</xdr:rowOff>
    </xdr:to>
    <xdr:sp macro="" textlink="">
      <xdr:nvSpPr>
        <xdr:cNvPr id="531" name="楕円 530"/>
        <xdr:cNvSpPr/>
      </xdr:nvSpPr>
      <xdr:spPr>
        <a:xfrm>
          <a:off x="16268700" y="62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80059</xdr:rowOff>
    </xdr:from>
    <xdr:ext cx="534377" cy="259045"/>
    <xdr:sp macro="" textlink="">
      <xdr:nvSpPr>
        <xdr:cNvPr id="532" name="消防費該当値テキスト"/>
        <xdr:cNvSpPr txBox="1"/>
      </xdr:nvSpPr>
      <xdr:spPr>
        <a:xfrm>
          <a:off x="16370300" y="60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64897</xdr:rowOff>
    </xdr:from>
    <xdr:to>
      <xdr:col>81</xdr:col>
      <xdr:colOff>101600</xdr:colOff>
      <xdr:row>36</xdr:row>
      <xdr:rowOff>166497</xdr:rowOff>
    </xdr:to>
    <xdr:sp macro="" textlink="">
      <xdr:nvSpPr>
        <xdr:cNvPr id="533" name="楕円 532"/>
        <xdr:cNvSpPr/>
      </xdr:nvSpPr>
      <xdr:spPr>
        <a:xfrm>
          <a:off x="15430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157624</xdr:rowOff>
    </xdr:from>
    <xdr:ext cx="534377" cy="259045"/>
    <xdr:sp macro="" textlink="">
      <xdr:nvSpPr>
        <xdr:cNvPr id="534" name="テキスト ボックス 533"/>
        <xdr:cNvSpPr txBox="1"/>
      </xdr:nvSpPr>
      <xdr:spPr>
        <a:xfrm>
          <a:off x="15214111" y="63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71069</xdr:rowOff>
    </xdr:from>
    <xdr:to>
      <xdr:col>76</xdr:col>
      <xdr:colOff>165100</xdr:colOff>
      <xdr:row>37</xdr:row>
      <xdr:rowOff>1219</xdr:rowOff>
    </xdr:to>
    <xdr:sp macro="" textlink="">
      <xdr:nvSpPr>
        <xdr:cNvPr id="535" name="楕円 534"/>
        <xdr:cNvSpPr/>
      </xdr:nvSpPr>
      <xdr:spPr>
        <a:xfrm>
          <a:off x="14541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163796</xdr:rowOff>
    </xdr:from>
    <xdr:ext cx="534377" cy="259045"/>
    <xdr:sp macro="" textlink="">
      <xdr:nvSpPr>
        <xdr:cNvPr id="536" name="テキスト ボックス 535"/>
        <xdr:cNvSpPr txBox="1"/>
      </xdr:nvSpPr>
      <xdr:spPr>
        <a:xfrm>
          <a:off x="14325111" y="63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107017</xdr:rowOff>
    </xdr:from>
    <xdr:to>
      <xdr:col>72</xdr:col>
      <xdr:colOff>38100</xdr:colOff>
      <xdr:row>37</xdr:row>
      <xdr:rowOff>37167</xdr:rowOff>
    </xdr:to>
    <xdr:sp macro="" textlink="">
      <xdr:nvSpPr>
        <xdr:cNvPr id="537" name="楕円 536"/>
        <xdr:cNvSpPr/>
      </xdr:nvSpPr>
      <xdr:spPr>
        <a:xfrm>
          <a:off x="13652500" y="62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28294</xdr:rowOff>
    </xdr:from>
    <xdr:ext cx="534377" cy="259045"/>
    <xdr:sp macro="" textlink="">
      <xdr:nvSpPr>
        <xdr:cNvPr id="538" name="テキスト ボックス 537"/>
        <xdr:cNvSpPr txBox="1"/>
      </xdr:nvSpPr>
      <xdr:spPr>
        <a:xfrm>
          <a:off x="13436111" y="63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54210</xdr:rowOff>
    </xdr:from>
    <xdr:to>
      <xdr:col>67</xdr:col>
      <xdr:colOff>101600</xdr:colOff>
      <xdr:row>31</xdr:row>
      <xdr:rowOff>155810</xdr:rowOff>
    </xdr:to>
    <xdr:sp macro="" textlink="">
      <xdr:nvSpPr>
        <xdr:cNvPr id="539" name="楕円 538"/>
        <xdr:cNvSpPr/>
      </xdr:nvSpPr>
      <xdr:spPr>
        <a:xfrm>
          <a:off x="12763500" y="53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887</xdr:rowOff>
    </xdr:from>
    <xdr:ext cx="534377" cy="259045"/>
    <xdr:sp macro="" textlink="">
      <xdr:nvSpPr>
        <xdr:cNvPr id="540" name="テキスト ボックス 539"/>
        <xdr:cNvSpPr txBox="1"/>
      </xdr:nvSpPr>
      <xdr:spPr>
        <a:xfrm>
          <a:off x="12547111" y="51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9855</xdr:rowOff>
    </xdr:from>
    <xdr:to>
      <xdr:col>85</xdr:col>
      <xdr:colOff>127000</xdr:colOff>
      <xdr:row>57</xdr:row>
      <xdr:rowOff>18199</xdr:rowOff>
    </xdr:to>
    <xdr:cxnSp macro="">
      <xdr:nvCxnSpPr>
        <xdr:cNvPr id="570" name="直線コネクタ 569"/>
        <xdr:cNvCxnSpPr/>
      </xdr:nvCxnSpPr>
      <xdr:spPr>
        <a:xfrm flipV="1">
          <a:off x="15481300" y="9611055"/>
          <a:ext cx="8382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161455</xdr:rowOff>
    </xdr:from>
    <xdr:to>
      <xdr:col>81</xdr:col>
      <xdr:colOff>50800</xdr:colOff>
      <xdr:row>57</xdr:row>
      <xdr:rowOff>18199</xdr:rowOff>
    </xdr:to>
    <xdr:cxnSp macro="">
      <xdr:nvCxnSpPr>
        <xdr:cNvPr id="573" name="直線コネクタ 572"/>
        <xdr:cNvCxnSpPr/>
      </xdr:nvCxnSpPr>
      <xdr:spPr>
        <a:xfrm>
          <a:off x="14592300" y="976265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161455</xdr:rowOff>
    </xdr:from>
    <xdr:to>
      <xdr:col>76</xdr:col>
      <xdr:colOff>114300</xdr:colOff>
      <xdr:row>57</xdr:row>
      <xdr:rowOff>81217</xdr:rowOff>
    </xdr:to>
    <xdr:cxnSp macro="">
      <xdr:nvCxnSpPr>
        <xdr:cNvPr id="576" name="直線コネクタ 575"/>
        <xdr:cNvCxnSpPr/>
      </xdr:nvCxnSpPr>
      <xdr:spPr>
        <a:xfrm flipV="1">
          <a:off x="13703300" y="9762655"/>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81217</xdr:rowOff>
    </xdr:from>
    <xdr:to>
      <xdr:col>71</xdr:col>
      <xdr:colOff>177800</xdr:colOff>
      <xdr:row>57</xdr:row>
      <xdr:rowOff>101905</xdr:rowOff>
    </xdr:to>
    <xdr:cxnSp macro="">
      <xdr:nvCxnSpPr>
        <xdr:cNvPr id="579" name="直線コネクタ 578"/>
        <xdr:cNvCxnSpPr/>
      </xdr:nvCxnSpPr>
      <xdr:spPr>
        <a:xfrm flipV="1">
          <a:off x="12814300" y="985386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1" name="テキスト ボックス 580"/>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130505</xdr:rowOff>
    </xdr:from>
    <xdr:to>
      <xdr:col>85</xdr:col>
      <xdr:colOff>177800</xdr:colOff>
      <xdr:row>56</xdr:row>
      <xdr:rowOff>60655</xdr:rowOff>
    </xdr:to>
    <xdr:sp macro="" textlink="">
      <xdr:nvSpPr>
        <xdr:cNvPr id="589" name="楕円 588"/>
        <xdr:cNvSpPr/>
      </xdr:nvSpPr>
      <xdr:spPr>
        <a:xfrm>
          <a:off x="16268700" y="95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153382</xdr:rowOff>
    </xdr:from>
    <xdr:ext cx="534377" cy="259045"/>
    <xdr:sp macro="" textlink="">
      <xdr:nvSpPr>
        <xdr:cNvPr id="590" name="教育費該当値テキスト"/>
        <xdr:cNvSpPr txBox="1"/>
      </xdr:nvSpPr>
      <xdr:spPr>
        <a:xfrm>
          <a:off x="16370300" y="94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138849</xdr:rowOff>
    </xdr:from>
    <xdr:to>
      <xdr:col>81</xdr:col>
      <xdr:colOff>101600</xdr:colOff>
      <xdr:row>57</xdr:row>
      <xdr:rowOff>68999</xdr:rowOff>
    </xdr:to>
    <xdr:sp macro="" textlink="">
      <xdr:nvSpPr>
        <xdr:cNvPr id="591" name="楕円 590"/>
        <xdr:cNvSpPr/>
      </xdr:nvSpPr>
      <xdr:spPr>
        <a:xfrm>
          <a:off x="15430500" y="97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60126</xdr:rowOff>
    </xdr:from>
    <xdr:ext cx="534377" cy="259045"/>
    <xdr:sp macro="" textlink="">
      <xdr:nvSpPr>
        <xdr:cNvPr id="592" name="テキスト ボックス 591"/>
        <xdr:cNvSpPr txBox="1"/>
      </xdr:nvSpPr>
      <xdr:spPr>
        <a:xfrm>
          <a:off x="15214111" y="98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110655</xdr:rowOff>
    </xdr:from>
    <xdr:to>
      <xdr:col>76</xdr:col>
      <xdr:colOff>165100</xdr:colOff>
      <xdr:row>57</xdr:row>
      <xdr:rowOff>40805</xdr:rowOff>
    </xdr:to>
    <xdr:sp macro="" textlink="">
      <xdr:nvSpPr>
        <xdr:cNvPr id="593" name="楕円 592"/>
        <xdr:cNvSpPr/>
      </xdr:nvSpPr>
      <xdr:spPr>
        <a:xfrm>
          <a:off x="14541500" y="97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31932</xdr:rowOff>
    </xdr:from>
    <xdr:ext cx="534377" cy="259045"/>
    <xdr:sp macro="" textlink="">
      <xdr:nvSpPr>
        <xdr:cNvPr id="594" name="テキスト ボックス 593"/>
        <xdr:cNvSpPr txBox="1"/>
      </xdr:nvSpPr>
      <xdr:spPr>
        <a:xfrm>
          <a:off x="14325111" y="98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30417</xdr:rowOff>
    </xdr:from>
    <xdr:to>
      <xdr:col>72</xdr:col>
      <xdr:colOff>38100</xdr:colOff>
      <xdr:row>57</xdr:row>
      <xdr:rowOff>132017</xdr:rowOff>
    </xdr:to>
    <xdr:sp macro="" textlink="">
      <xdr:nvSpPr>
        <xdr:cNvPr id="595" name="楕円 594"/>
        <xdr:cNvSpPr/>
      </xdr:nvSpPr>
      <xdr:spPr>
        <a:xfrm>
          <a:off x="13652500" y="98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123144</xdr:rowOff>
    </xdr:from>
    <xdr:ext cx="534377" cy="259045"/>
    <xdr:sp macro="" textlink="">
      <xdr:nvSpPr>
        <xdr:cNvPr id="596" name="テキスト ボックス 595"/>
        <xdr:cNvSpPr txBox="1"/>
      </xdr:nvSpPr>
      <xdr:spPr>
        <a:xfrm>
          <a:off x="13436111" y="98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51105</xdr:rowOff>
    </xdr:from>
    <xdr:to>
      <xdr:col>67</xdr:col>
      <xdr:colOff>101600</xdr:colOff>
      <xdr:row>57</xdr:row>
      <xdr:rowOff>152705</xdr:rowOff>
    </xdr:to>
    <xdr:sp macro="" textlink="">
      <xdr:nvSpPr>
        <xdr:cNvPr id="597" name="楕円 596"/>
        <xdr:cNvSpPr/>
      </xdr:nvSpPr>
      <xdr:spPr>
        <a:xfrm>
          <a:off x="12763500" y="98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143832</xdr:rowOff>
    </xdr:from>
    <xdr:ext cx="534377" cy="259045"/>
    <xdr:sp macro="" textlink="">
      <xdr:nvSpPr>
        <xdr:cNvPr id="598" name="テキスト ボックス 597"/>
        <xdr:cNvSpPr txBox="1"/>
      </xdr:nvSpPr>
      <xdr:spPr>
        <a:xfrm>
          <a:off x="12547111" y="99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20008</xdr:rowOff>
    </xdr:from>
    <xdr:to>
      <xdr:col>81</xdr:col>
      <xdr:colOff>50800</xdr:colOff>
      <xdr:row>79</xdr:row>
      <xdr:rowOff>44450</xdr:rowOff>
    </xdr:to>
    <xdr:cxnSp macro="">
      <xdr:nvCxnSpPr>
        <xdr:cNvPr id="630" name="直線コネクタ 629"/>
        <xdr:cNvCxnSpPr/>
      </xdr:nvCxnSpPr>
      <xdr:spPr>
        <a:xfrm>
          <a:off x="14592300" y="13564558"/>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20008</xdr:rowOff>
    </xdr:from>
    <xdr:to>
      <xdr:col>76</xdr:col>
      <xdr:colOff>114300</xdr:colOff>
      <xdr:row>79</xdr:row>
      <xdr:rowOff>30468</xdr:rowOff>
    </xdr:to>
    <xdr:cxnSp macro="">
      <xdr:nvCxnSpPr>
        <xdr:cNvPr id="633" name="直線コネクタ 632"/>
        <xdr:cNvCxnSpPr/>
      </xdr:nvCxnSpPr>
      <xdr:spPr>
        <a:xfrm flipV="1">
          <a:off x="13703300" y="13564558"/>
          <a:ext cx="8890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30468</xdr:rowOff>
    </xdr:from>
    <xdr:to>
      <xdr:col>71</xdr:col>
      <xdr:colOff>177800</xdr:colOff>
      <xdr:row>79</xdr:row>
      <xdr:rowOff>44450</xdr:rowOff>
    </xdr:to>
    <xdr:cxnSp macro="">
      <xdr:nvCxnSpPr>
        <xdr:cNvPr id="636" name="直線コネクタ 635"/>
        <xdr:cNvCxnSpPr/>
      </xdr:nvCxnSpPr>
      <xdr:spPr>
        <a:xfrm flipV="1">
          <a:off x="12814300" y="1357501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73289</xdr:rowOff>
    </xdr:from>
    <xdr:ext cx="378565" cy="259045"/>
    <xdr:sp macro="" textlink="">
      <xdr:nvSpPr>
        <xdr:cNvPr id="638" name="テキスト ボックス 637"/>
        <xdr:cNvSpPr txBox="1"/>
      </xdr:nvSpPr>
      <xdr:spPr>
        <a:xfrm>
          <a:off x="13514017" y="13617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7"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140658</xdr:rowOff>
    </xdr:from>
    <xdr:to>
      <xdr:col>76</xdr:col>
      <xdr:colOff>165100</xdr:colOff>
      <xdr:row>79</xdr:row>
      <xdr:rowOff>70808</xdr:rowOff>
    </xdr:to>
    <xdr:sp macro="" textlink="">
      <xdr:nvSpPr>
        <xdr:cNvPr id="650" name="楕円 649"/>
        <xdr:cNvSpPr/>
      </xdr:nvSpPr>
      <xdr:spPr>
        <a:xfrm>
          <a:off x="14541500" y="135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87335</xdr:rowOff>
    </xdr:from>
    <xdr:ext cx="469744" cy="259045"/>
    <xdr:sp macro="" textlink="">
      <xdr:nvSpPr>
        <xdr:cNvPr id="651" name="テキスト ボックス 650"/>
        <xdr:cNvSpPr txBox="1"/>
      </xdr:nvSpPr>
      <xdr:spPr>
        <a:xfrm>
          <a:off x="14357428" y="1328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151118</xdr:rowOff>
    </xdr:from>
    <xdr:to>
      <xdr:col>72</xdr:col>
      <xdr:colOff>38100</xdr:colOff>
      <xdr:row>79</xdr:row>
      <xdr:rowOff>81268</xdr:rowOff>
    </xdr:to>
    <xdr:sp macro="" textlink="">
      <xdr:nvSpPr>
        <xdr:cNvPr id="652" name="楕円 651"/>
        <xdr:cNvSpPr/>
      </xdr:nvSpPr>
      <xdr:spPr>
        <a:xfrm>
          <a:off x="13652500" y="135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97795</xdr:rowOff>
    </xdr:from>
    <xdr:ext cx="378565" cy="259045"/>
    <xdr:sp macro="" textlink="">
      <xdr:nvSpPr>
        <xdr:cNvPr id="653" name="テキスト ボックス 652"/>
        <xdr:cNvSpPr txBox="1"/>
      </xdr:nvSpPr>
      <xdr:spPr>
        <a:xfrm>
          <a:off x="13514017" y="1329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97523</xdr:rowOff>
    </xdr:from>
    <xdr:to>
      <xdr:col>85</xdr:col>
      <xdr:colOff>127000</xdr:colOff>
      <xdr:row>94</xdr:row>
      <xdr:rowOff>131356</xdr:rowOff>
    </xdr:to>
    <xdr:cxnSp macro="">
      <xdr:nvCxnSpPr>
        <xdr:cNvPr id="682" name="直線コネクタ 681"/>
        <xdr:cNvCxnSpPr/>
      </xdr:nvCxnSpPr>
      <xdr:spPr>
        <a:xfrm>
          <a:off x="15481300" y="16213823"/>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97478</xdr:rowOff>
    </xdr:from>
    <xdr:to>
      <xdr:col>81</xdr:col>
      <xdr:colOff>50800</xdr:colOff>
      <xdr:row>94</xdr:row>
      <xdr:rowOff>97523</xdr:rowOff>
    </xdr:to>
    <xdr:cxnSp macro="">
      <xdr:nvCxnSpPr>
        <xdr:cNvPr id="685" name="直線コネクタ 684"/>
        <xdr:cNvCxnSpPr/>
      </xdr:nvCxnSpPr>
      <xdr:spPr>
        <a:xfrm>
          <a:off x="14592300" y="1621377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78961</xdr:rowOff>
    </xdr:from>
    <xdr:to>
      <xdr:col>76</xdr:col>
      <xdr:colOff>114300</xdr:colOff>
      <xdr:row>94</xdr:row>
      <xdr:rowOff>97478</xdr:rowOff>
    </xdr:to>
    <xdr:cxnSp macro="">
      <xdr:nvCxnSpPr>
        <xdr:cNvPr id="688" name="直線コネクタ 687"/>
        <xdr:cNvCxnSpPr/>
      </xdr:nvCxnSpPr>
      <xdr:spPr>
        <a:xfrm>
          <a:off x="13703300" y="1619526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164457</xdr:rowOff>
    </xdr:from>
    <xdr:to>
      <xdr:col>71</xdr:col>
      <xdr:colOff>177800</xdr:colOff>
      <xdr:row>94</xdr:row>
      <xdr:rowOff>78961</xdr:rowOff>
    </xdr:to>
    <xdr:cxnSp macro="">
      <xdr:nvCxnSpPr>
        <xdr:cNvPr id="691" name="直線コネクタ 690"/>
        <xdr:cNvCxnSpPr/>
      </xdr:nvCxnSpPr>
      <xdr:spPr>
        <a:xfrm>
          <a:off x="12814300" y="16109307"/>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80556</xdr:rowOff>
    </xdr:from>
    <xdr:to>
      <xdr:col>85</xdr:col>
      <xdr:colOff>177800</xdr:colOff>
      <xdr:row>95</xdr:row>
      <xdr:rowOff>10706</xdr:rowOff>
    </xdr:to>
    <xdr:sp macro="" textlink="">
      <xdr:nvSpPr>
        <xdr:cNvPr id="701" name="楕円 700"/>
        <xdr:cNvSpPr/>
      </xdr:nvSpPr>
      <xdr:spPr>
        <a:xfrm>
          <a:off x="16268700" y="1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58983</xdr:rowOff>
    </xdr:from>
    <xdr:ext cx="534377" cy="259045"/>
    <xdr:sp macro="" textlink="">
      <xdr:nvSpPr>
        <xdr:cNvPr id="702" name="公債費該当値テキスト"/>
        <xdr:cNvSpPr txBox="1"/>
      </xdr:nvSpPr>
      <xdr:spPr>
        <a:xfrm>
          <a:off x="16370300" y="161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46723</xdr:rowOff>
    </xdr:from>
    <xdr:to>
      <xdr:col>81</xdr:col>
      <xdr:colOff>101600</xdr:colOff>
      <xdr:row>94</xdr:row>
      <xdr:rowOff>148323</xdr:rowOff>
    </xdr:to>
    <xdr:sp macro="" textlink="">
      <xdr:nvSpPr>
        <xdr:cNvPr id="703" name="楕円 702"/>
        <xdr:cNvSpPr/>
      </xdr:nvSpPr>
      <xdr:spPr>
        <a:xfrm>
          <a:off x="15430500" y="161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139450</xdr:rowOff>
    </xdr:from>
    <xdr:ext cx="534377" cy="259045"/>
    <xdr:sp macro="" textlink="">
      <xdr:nvSpPr>
        <xdr:cNvPr id="704" name="テキスト ボックス 703"/>
        <xdr:cNvSpPr txBox="1"/>
      </xdr:nvSpPr>
      <xdr:spPr>
        <a:xfrm>
          <a:off x="15214111" y="162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46678</xdr:rowOff>
    </xdr:from>
    <xdr:to>
      <xdr:col>76</xdr:col>
      <xdr:colOff>165100</xdr:colOff>
      <xdr:row>94</xdr:row>
      <xdr:rowOff>148278</xdr:rowOff>
    </xdr:to>
    <xdr:sp macro="" textlink="">
      <xdr:nvSpPr>
        <xdr:cNvPr id="705" name="楕円 704"/>
        <xdr:cNvSpPr/>
      </xdr:nvSpPr>
      <xdr:spPr>
        <a:xfrm>
          <a:off x="14541500" y="161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139405</xdr:rowOff>
    </xdr:from>
    <xdr:ext cx="534377" cy="259045"/>
    <xdr:sp macro="" textlink="">
      <xdr:nvSpPr>
        <xdr:cNvPr id="706" name="テキスト ボックス 705"/>
        <xdr:cNvSpPr txBox="1"/>
      </xdr:nvSpPr>
      <xdr:spPr>
        <a:xfrm>
          <a:off x="14325111" y="162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28161</xdr:rowOff>
    </xdr:from>
    <xdr:to>
      <xdr:col>72</xdr:col>
      <xdr:colOff>38100</xdr:colOff>
      <xdr:row>94</xdr:row>
      <xdr:rowOff>129761</xdr:rowOff>
    </xdr:to>
    <xdr:sp macro="" textlink="">
      <xdr:nvSpPr>
        <xdr:cNvPr id="707" name="楕円 706"/>
        <xdr:cNvSpPr/>
      </xdr:nvSpPr>
      <xdr:spPr>
        <a:xfrm>
          <a:off x="13652500" y="161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120888</xdr:rowOff>
    </xdr:from>
    <xdr:ext cx="534377" cy="259045"/>
    <xdr:sp macro="" textlink="">
      <xdr:nvSpPr>
        <xdr:cNvPr id="708" name="テキスト ボックス 707"/>
        <xdr:cNvSpPr txBox="1"/>
      </xdr:nvSpPr>
      <xdr:spPr>
        <a:xfrm>
          <a:off x="13436111" y="162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113657</xdr:rowOff>
    </xdr:from>
    <xdr:to>
      <xdr:col>67</xdr:col>
      <xdr:colOff>101600</xdr:colOff>
      <xdr:row>94</xdr:row>
      <xdr:rowOff>43807</xdr:rowOff>
    </xdr:to>
    <xdr:sp macro="" textlink="">
      <xdr:nvSpPr>
        <xdr:cNvPr id="709" name="楕円 708"/>
        <xdr:cNvSpPr/>
      </xdr:nvSpPr>
      <xdr:spPr>
        <a:xfrm>
          <a:off x="12763500" y="160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34934</xdr:rowOff>
    </xdr:from>
    <xdr:ext cx="534377" cy="259045"/>
    <xdr:sp macro="" textlink="">
      <xdr:nvSpPr>
        <xdr:cNvPr id="710" name="テキスト ボックス 709"/>
        <xdr:cNvSpPr txBox="1"/>
      </xdr:nvSpPr>
      <xdr:spPr>
        <a:xfrm>
          <a:off x="12547111" y="161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民生費は、住民一人当たり</a:t>
          </a:r>
          <a:r>
            <a:rPr lang="en-US" altLang="ja-JP" sz="1100" baseline="0">
              <a:solidFill>
                <a:schemeClr val="dk1"/>
              </a:solidFill>
              <a:effectLst/>
              <a:latin typeface="+mn-lt"/>
              <a:ea typeface="+mn-ea"/>
              <a:cs typeface="+mn-cs"/>
            </a:rPr>
            <a:t>132,617</a:t>
          </a:r>
          <a:r>
            <a:rPr lang="ja-JP" altLang="ja-JP" sz="1100" baseline="0">
              <a:solidFill>
                <a:schemeClr val="dk1"/>
              </a:solidFill>
              <a:effectLst/>
              <a:latin typeface="+mn-lt"/>
              <a:ea typeface="+mn-ea"/>
              <a:cs typeface="+mn-cs"/>
            </a:rPr>
            <a:t>円となった。平成</a:t>
          </a:r>
          <a:r>
            <a:rPr lang="en-US" altLang="ja-JP" sz="1100" baseline="0">
              <a:solidFill>
                <a:schemeClr val="dk1"/>
              </a:solidFill>
              <a:effectLst/>
              <a:latin typeface="+mn-lt"/>
              <a:ea typeface="+mn-ea"/>
              <a:cs typeface="+mn-cs"/>
            </a:rPr>
            <a:t>29</a:t>
          </a:r>
          <a:r>
            <a:rPr lang="ja-JP" altLang="ja-JP" sz="1100" baseline="0">
              <a:solidFill>
                <a:schemeClr val="dk1"/>
              </a:solidFill>
              <a:effectLst/>
              <a:latin typeface="+mn-lt"/>
              <a:ea typeface="+mn-ea"/>
              <a:cs typeface="+mn-cs"/>
            </a:rPr>
            <a:t>年度は平成</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年度に比べて社会福祉費、老人福祉費、生活保護費</a:t>
          </a:r>
          <a:r>
            <a:rPr lang="ja-JP" altLang="en-US" sz="1100" baseline="0">
              <a:solidFill>
                <a:schemeClr val="dk1"/>
              </a:solidFill>
              <a:effectLst/>
              <a:latin typeface="+mn-lt"/>
              <a:ea typeface="+mn-ea"/>
              <a:cs typeface="+mn-cs"/>
            </a:rPr>
            <a:t>が増加したが、</a:t>
          </a:r>
          <a:r>
            <a:rPr lang="ja-JP" altLang="ja-JP" sz="1100" baseline="0">
              <a:solidFill>
                <a:schemeClr val="dk1"/>
              </a:solidFill>
              <a:effectLst/>
              <a:latin typeface="+mn-lt"/>
              <a:ea typeface="+mn-ea"/>
              <a:cs typeface="+mn-cs"/>
            </a:rPr>
            <a:t>児童福祉費</a:t>
          </a:r>
          <a:r>
            <a:rPr lang="ja-JP" altLang="en-US" sz="1100" baseline="0">
              <a:solidFill>
                <a:schemeClr val="dk1"/>
              </a:solidFill>
              <a:effectLst/>
              <a:latin typeface="+mn-lt"/>
              <a:ea typeface="+mn-ea"/>
              <a:cs typeface="+mn-cs"/>
            </a:rPr>
            <a:t>の</a:t>
          </a:r>
          <a:r>
            <a:rPr lang="ja-JP" altLang="ja-JP" sz="1100" baseline="0">
              <a:solidFill>
                <a:schemeClr val="dk1"/>
              </a:solidFill>
              <a:effectLst/>
              <a:latin typeface="+mn-lt"/>
              <a:ea typeface="+mn-ea"/>
              <a:cs typeface="+mn-cs"/>
            </a:rPr>
            <a:t>大幅</a:t>
          </a:r>
          <a:r>
            <a:rPr lang="ja-JP" altLang="en-US" sz="1100" baseline="0">
              <a:solidFill>
                <a:schemeClr val="dk1"/>
              </a:solidFill>
              <a:effectLst/>
              <a:latin typeface="+mn-lt"/>
              <a:ea typeface="+mn-ea"/>
              <a:cs typeface="+mn-cs"/>
            </a:rPr>
            <a:t>な</a:t>
          </a:r>
          <a:r>
            <a:rPr lang="ja-JP" altLang="ja-JP" sz="1100" baseline="0">
              <a:solidFill>
                <a:schemeClr val="dk1"/>
              </a:solidFill>
              <a:effectLst/>
              <a:latin typeface="+mn-lt"/>
              <a:ea typeface="+mn-ea"/>
              <a:cs typeface="+mn-cs"/>
            </a:rPr>
            <a:t>減少</a:t>
          </a:r>
          <a:r>
            <a:rPr lang="ja-JP" altLang="en-US" sz="1100" baseline="0">
              <a:solidFill>
                <a:schemeClr val="dk1"/>
              </a:solidFill>
              <a:effectLst/>
              <a:latin typeface="+mn-lt"/>
              <a:ea typeface="+mn-ea"/>
              <a:cs typeface="+mn-cs"/>
            </a:rPr>
            <a:t>により</a:t>
          </a:r>
          <a:r>
            <a:rPr lang="ja-JP" altLang="ja-JP" sz="1100" baseline="0">
              <a:solidFill>
                <a:schemeClr val="dk1"/>
              </a:solidFill>
              <a:effectLst/>
              <a:latin typeface="+mn-lt"/>
              <a:ea typeface="+mn-ea"/>
              <a:cs typeface="+mn-cs"/>
            </a:rPr>
            <a:t>、減少した。</a:t>
          </a:r>
          <a:endParaRPr lang="ja-JP" altLang="ja-JP">
            <a:effectLst/>
          </a:endParaRPr>
        </a:p>
        <a:p>
          <a:pPr fontAlgn="base"/>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48,816</a:t>
          </a:r>
          <a:r>
            <a:rPr kumimoji="1" lang="ja-JP" altLang="ja-JP" sz="1100">
              <a:solidFill>
                <a:schemeClr val="dk1"/>
              </a:solidFill>
              <a:effectLst/>
              <a:latin typeface="+mn-lt"/>
              <a:ea typeface="+mn-ea"/>
              <a:cs typeface="+mn-cs"/>
            </a:rPr>
            <a:t>円となった。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昭和中学校の大規模改造により中学校費が</a:t>
          </a:r>
          <a:r>
            <a:rPr lang="ja-JP" altLang="ja-JP" sz="1100">
              <a:solidFill>
                <a:schemeClr val="dk1"/>
              </a:solidFill>
              <a:effectLst/>
              <a:latin typeface="+mn-lt"/>
              <a:ea typeface="+mn-ea"/>
              <a:cs typeface="+mn-cs"/>
            </a:rPr>
            <a:t>大幅に増額となった。</a:t>
          </a:r>
          <a:endParaRPr lang="en-US" altLang="ja-JP" sz="1100">
            <a:solidFill>
              <a:schemeClr val="dk1"/>
            </a:solidFill>
            <a:effectLst/>
            <a:latin typeface="+mn-lt"/>
            <a:ea typeface="+mn-ea"/>
            <a:cs typeface="+mn-cs"/>
          </a:endParaRPr>
        </a:p>
        <a:p>
          <a:pPr eaLnBrk="1" fontAlgn="base" latinLnBrk="0" hangingPunct="1"/>
          <a:r>
            <a:rPr lang="ja-JP" altLang="en-US" sz="1100">
              <a:solidFill>
                <a:schemeClr val="dk1"/>
              </a:solidFill>
              <a:effectLst/>
              <a:latin typeface="+mn-lt"/>
              <a:ea typeface="+mn-ea"/>
              <a:cs typeface="+mn-cs"/>
            </a:rPr>
            <a:t>　衛生費は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28,300</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21,854</a:t>
          </a:r>
          <a:r>
            <a:rPr kumimoji="1" lang="ja-JP" altLang="ja-JP" sz="1100">
              <a:solidFill>
                <a:schemeClr val="dk1"/>
              </a:solidFill>
              <a:effectLst/>
              <a:latin typeface="+mn-lt"/>
              <a:ea typeface="+mn-ea"/>
              <a:cs typeface="+mn-cs"/>
            </a:rPr>
            <a:t>円低くなった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これは、前年度に医療体制確保基金を創設し、別の基金からの積み替えを含め、</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億円を積み立てたことが主な要因である。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医療体制確保基金への積立金や公債費等</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歳出</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法人市民税や固定資産税等、</a:t>
          </a:r>
          <a:r>
            <a:rPr lang="ja-JP" altLang="ja-JP" sz="1100" b="0" i="0" baseline="0">
              <a:solidFill>
                <a:schemeClr val="dk1"/>
              </a:solidFill>
              <a:effectLst/>
              <a:latin typeface="+mn-lt"/>
              <a:ea typeface="+mn-ea"/>
              <a:cs typeface="+mn-cs"/>
            </a:rPr>
            <a:t>市税</a:t>
          </a:r>
          <a:r>
            <a:rPr lang="ja-JP" altLang="en-US" sz="1100" b="0" i="0" baseline="0">
              <a:solidFill>
                <a:schemeClr val="dk1"/>
              </a:solidFill>
              <a:effectLst/>
              <a:latin typeface="+mn-lt"/>
              <a:ea typeface="+mn-ea"/>
              <a:cs typeface="+mn-cs"/>
            </a:rPr>
            <a:t>の増加により歳入が増加したため</a:t>
          </a:r>
          <a:r>
            <a:rPr lang="ja-JP" altLang="ja-JP" sz="1100" b="0" i="0" baseline="0">
              <a:solidFill>
                <a:schemeClr val="dk1"/>
              </a:solidFill>
              <a:effectLst/>
              <a:latin typeface="+mn-lt"/>
              <a:ea typeface="+mn-ea"/>
              <a:cs typeface="+mn-cs"/>
            </a:rPr>
            <a:t>、実質収支額が前年度と比べて</a:t>
          </a:r>
          <a:r>
            <a:rPr lang="en-US" altLang="ja-JP" sz="1100" b="0" i="0" baseline="0">
              <a:solidFill>
                <a:schemeClr val="dk1"/>
              </a:solidFill>
              <a:effectLst/>
              <a:latin typeface="+mn-lt"/>
              <a:ea typeface="+mn-ea"/>
              <a:cs typeface="+mn-cs"/>
            </a:rPr>
            <a:t>1,104,371</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fontAlgn="base"/>
          <a:r>
            <a:rPr lang="ja-JP" altLang="ja-JP" sz="1100" b="0" i="0" baseline="0">
              <a:solidFill>
                <a:schemeClr val="dk1"/>
              </a:solidFill>
              <a:effectLst/>
              <a:latin typeface="+mn-lt"/>
              <a:ea typeface="+mn-ea"/>
              <a:cs typeface="+mn-cs"/>
            </a:rPr>
            <a:t>　普通交付税優遇措置が平成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年度から段階的に縮減しており、実質収支額の更なる減少が予想されることから、市民サービスを安定的に提供できる財政基盤を確保するため、「収支の均衡」、「債務残高の圧縮」、「将来への備え」の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つの基本方針にのっとり、健全な財政運営を図っていく。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加須都市計画事業野中土地区画整理事業特別会計の普通会計部分と公営企業会計部分を合算すると、全ての会計において赤字はなかった。</a:t>
          </a:r>
          <a:endParaRPr lang="ja-JP" altLang="ja-JP">
            <a:effectLst/>
          </a:endParaRPr>
        </a:p>
        <a:p>
          <a:pPr rtl="0" fontAlgn="base"/>
          <a:r>
            <a:rPr lang="ja-JP" altLang="ja-JP" sz="1100" b="0" i="0" baseline="0">
              <a:solidFill>
                <a:schemeClr val="dk1"/>
              </a:solidFill>
              <a:effectLst/>
              <a:latin typeface="+mn-lt"/>
              <a:ea typeface="+mn-ea"/>
              <a:cs typeface="+mn-cs"/>
            </a:rPr>
            <a:t>　一般会計は、経常収入が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したことにより、実質収支額が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10.15%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4.66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14.81%</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下水道事業会計は、平成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年度から実施し平成</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年度中に完了予定の川口地区における公共下水道管渠工事など大規模な事業が数年にわたり続くことから、より一層の経営努力の必要性がある。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42760661</v>
      </c>
      <c r="BO4" s="441"/>
      <c r="BP4" s="441"/>
      <c r="BQ4" s="441"/>
      <c r="BR4" s="441"/>
      <c r="BS4" s="441"/>
      <c r="BT4" s="441"/>
      <c r="BU4" s="442"/>
      <c r="BV4" s="440">
        <v>44609600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14.8</v>
      </c>
      <c r="CU4" s="622"/>
      <c r="CV4" s="622"/>
      <c r="CW4" s="622"/>
      <c r="CX4" s="622"/>
      <c r="CY4" s="622"/>
      <c r="CZ4" s="622"/>
      <c r="DA4" s="623"/>
      <c r="DB4" s="621">
        <v>10.3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38842525</v>
      </c>
      <c r="BO5" s="446"/>
      <c r="BP5" s="446"/>
      <c r="BQ5" s="446"/>
      <c r="BR5" s="446"/>
      <c r="BS5" s="446"/>
      <c r="BT5" s="446"/>
      <c r="BU5" s="447"/>
      <c r="BV5" s="445">
        <v>41540793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88.9</v>
      </c>
      <c r="CU5" s="416"/>
      <c r="CV5" s="416"/>
      <c r="CW5" s="416"/>
      <c r="CX5" s="416"/>
      <c r="CY5" s="416"/>
      <c r="CZ5" s="416"/>
      <c r="DA5" s="417"/>
      <c r="DB5" s="415">
        <v>91.8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3918136</v>
      </c>
      <c r="BO6" s="446"/>
      <c r="BP6" s="446"/>
      <c r="BQ6" s="446"/>
      <c r="BR6" s="446"/>
      <c r="BS6" s="446"/>
      <c r="BT6" s="446"/>
      <c r="BU6" s="447"/>
      <c r="BV6" s="445">
        <v>3068807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v>
      </c>
      <c r="CU6" s="596"/>
      <c r="CV6" s="596"/>
      <c r="CW6" s="596"/>
      <c r="CX6" s="596"/>
      <c r="CY6" s="596"/>
      <c r="CZ6" s="596"/>
      <c r="DA6" s="597"/>
      <c r="DB6" s="595">
        <v>98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311102</v>
      </c>
      <c r="BO7" s="446"/>
      <c r="BP7" s="446"/>
      <c r="BQ7" s="446"/>
      <c r="BR7" s="446"/>
      <c r="BS7" s="446"/>
      <c r="BT7" s="446"/>
      <c r="BU7" s="447"/>
      <c r="BV7" s="445">
        <v>566144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24342013</v>
      </c>
      <c r="CU7" s="446"/>
      <c r="CV7" s="446"/>
      <c r="CW7" s="446"/>
      <c r="CX7" s="446"/>
      <c r="CY7" s="446"/>
      <c r="CZ7" s="446"/>
      <c r="DA7" s="447"/>
      <c r="DB7" s="445">
        <v>24369416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3607034</v>
      </c>
      <c r="BO8" s="446"/>
      <c r="BP8" s="446"/>
      <c r="BQ8" s="446"/>
      <c r="BR8" s="446"/>
      <c r="BS8" s="446"/>
      <c r="BT8" s="446"/>
      <c r="BU8" s="447"/>
      <c r="BV8" s="445">
        <v>2502663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0.75</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112229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1104371</v>
      </c>
      <c r="BO9" s="446"/>
      <c r="BP9" s="446"/>
      <c r="BQ9" s="446"/>
      <c r="BR9" s="446"/>
      <c r="BS9" s="446"/>
      <c r="BT9" s="446"/>
      <c r="BU9" s="447"/>
      <c r="BV9" s="445">
        <v>-766836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11.6</v>
      </c>
      <c r="CU9" s="416"/>
      <c r="CV9" s="416"/>
      <c r="CW9" s="416"/>
      <c r="CX9" s="416"/>
      <c r="CY9" s="416"/>
      <c r="CZ9" s="416"/>
      <c r="DA9" s="417"/>
      <c r="DB9" s="415">
        <v>12.1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115002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1773</v>
      </c>
      <c r="BO10" s="446"/>
      <c r="BP10" s="446"/>
      <c r="BQ10" s="446"/>
      <c r="BR10" s="446"/>
      <c r="BS10" s="446"/>
      <c r="BT10" s="446"/>
      <c r="BU10" s="447"/>
      <c r="BV10" s="445">
        <v>5193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88</v>
      </c>
      <c r="AV11" s="503"/>
      <c r="AW11" s="503"/>
      <c r="AX11" s="503"/>
      <c r="AY11" s="425" t="s">
        <v>121</v>
      </c>
      <c r="AZ11" s="426"/>
      <c r="BA11" s="426"/>
      <c r="BB11" s="426"/>
      <c r="BC11" s="426"/>
      <c r="BD11" s="426"/>
      <c r="BE11" s="426"/>
      <c r="BF11" s="426"/>
      <c r="BG11" s="426"/>
      <c r="BH11" s="426"/>
      <c r="BI11" s="426"/>
      <c r="BJ11" s="426"/>
      <c r="BK11" s="426"/>
      <c r="BL11" s="426"/>
      <c r="BM11" s="427"/>
      <c r="BN11" s="445">
        <v>12514</v>
      </c>
      <c r="BO11" s="446"/>
      <c r="BP11" s="446"/>
      <c r="BQ11" s="446"/>
      <c r="BR11" s="446"/>
      <c r="BS11" s="446"/>
      <c r="BT11" s="446"/>
      <c r="BU11" s="447"/>
      <c r="BV11" s="445">
        <v>73760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113754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627310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111934</v>
      </c>
      <c r="S13" s="549"/>
      <c r="T13" s="549"/>
      <c r="U13" s="549"/>
      <c r="V13" s="550"/>
      <c r="W13" s="536" t="s">
        <v>133</v>
      </c>
      <c r="X13" s="458"/>
      <c r="Y13" s="458"/>
      <c r="Z13" s="458"/>
      <c r="AA13" s="458"/>
      <c r="AB13" s="459"/>
      <c r="AC13" s="421">
        <v>2631</v>
      </c>
      <c r="AD13" s="422"/>
      <c r="AE13" s="422"/>
      <c r="AF13" s="422"/>
      <c r="AG13" s="423"/>
      <c r="AH13" s="421">
        <v>2930</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491348</v>
      </c>
      <c r="BO13" s="446"/>
      <c r="BP13" s="446"/>
      <c r="BQ13" s="446"/>
      <c r="BR13" s="446"/>
      <c r="BS13" s="446"/>
      <c r="BT13" s="446"/>
      <c r="BU13" s="447"/>
      <c r="BV13" s="445">
        <v>-687883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v>
      </c>
      <c r="CU13" s="416"/>
      <c r="CV13" s="416"/>
      <c r="CW13" s="416"/>
      <c r="CX13" s="416"/>
      <c r="CY13" s="416"/>
      <c r="CZ13" s="416"/>
      <c r="DA13" s="417"/>
      <c r="DB13" s="415">
        <v>6.2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113917</v>
      </c>
      <c r="S14" s="549"/>
      <c r="T14" s="549"/>
      <c r="U14" s="549"/>
      <c r="V14" s="550"/>
      <c r="W14" s="551"/>
      <c r="X14" s="461"/>
      <c r="Y14" s="461"/>
      <c r="Z14" s="461"/>
      <c r="AA14" s="461"/>
      <c r="AB14" s="462"/>
      <c r="AC14" s="541">
        <v>4.8</v>
      </c>
      <c r="AD14" s="542"/>
      <c r="AE14" s="542"/>
      <c r="AF14" s="542"/>
      <c r="AG14" s="543"/>
      <c r="AH14" s="541">
        <v>5.3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112300</v>
      </c>
      <c r="S15" s="549"/>
      <c r="T15" s="549"/>
      <c r="U15" s="549"/>
      <c r="V15" s="550"/>
      <c r="W15" s="536" t="s">
        <v>141</v>
      </c>
      <c r="X15" s="458"/>
      <c r="Y15" s="458"/>
      <c r="Z15" s="458"/>
      <c r="AA15" s="458"/>
      <c r="AB15" s="459"/>
      <c r="AC15" s="421">
        <v>16350</v>
      </c>
      <c r="AD15" s="422"/>
      <c r="AE15" s="422"/>
      <c r="AF15" s="422"/>
      <c r="AG15" s="423"/>
      <c r="AH15" s="421">
        <v>16419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13654605</v>
      </c>
      <c r="BO15" s="441"/>
      <c r="BP15" s="441"/>
      <c r="BQ15" s="441"/>
      <c r="BR15" s="441"/>
      <c r="BS15" s="441"/>
      <c r="BT15" s="441"/>
      <c r="BU15" s="442"/>
      <c r="BV15" s="440">
        <v>13583149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29.8</v>
      </c>
      <c r="AD16" s="542"/>
      <c r="AE16" s="542"/>
      <c r="AF16" s="542"/>
      <c r="AG16" s="543"/>
      <c r="AH16" s="541">
        <v>29.7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18253677</v>
      </c>
      <c r="BO16" s="446"/>
      <c r="BP16" s="446"/>
      <c r="BQ16" s="446"/>
      <c r="BR16" s="446"/>
      <c r="BS16" s="446"/>
      <c r="BT16" s="446"/>
      <c r="BU16" s="447"/>
      <c r="BV16" s="445">
        <v>18180060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35818</v>
      </c>
      <c r="AD17" s="422"/>
      <c r="AE17" s="422"/>
      <c r="AF17" s="422"/>
      <c r="AG17" s="423"/>
      <c r="AH17" s="421">
        <v>35927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17387590</v>
      </c>
      <c r="BO17" s="446"/>
      <c r="BP17" s="446"/>
      <c r="BQ17" s="446"/>
      <c r="BR17" s="446"/>
      <c r="BS17" s="446"/>
      <c r="BT17" s="446"/>
      <c r="BU17" s="447"/>
      <c r="BV17" s="445">
        <v>17280248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133.30000000000001</v>
      </c>
      <c r="M18" s="510"/>
      <c r="N18" s="510"/>
      <c r="O18" s="510"/>
      <c r="P18" s="510"/>
      <c r="Q18" s="510"/>
      <c r="R18" s="511"/>
      <c r="S18" s="511"/>
      <c r="T18" s="511"/>
      <c r="U18" s="511"/>
      <c r="V18" s="512"/>
      <c r="W18" s="526"/>
      <c r="X18" s="527"/>
      <c r="Y18" s="527"/>
      <c r="Z18" s="527"/>
      <c r="AA18" s="527"/>
      <c r="AB18" s="537"/>
      <c r="AC18" s="409">
        <v>65.400000000000006</v>
      </c>
      <c r="AD18" s="410"/>
      <c r="AE18" s="410"/>
      <c r="AF18" s="410"/>
      <c r="AG18" s="513"/>
      <c r="AH18" s="409">
        <v>65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22023150</v>
      </c>
      <c r="BO18" s="446"/>
      <c r="BP18" s="446"/>
      <c r="BQ18" s="446"/>
      <c r="BR18" s="446"/>
      <c r="BS18" s="446"/>
      <c r="BT18" s="446"/>
      <c r="BU18" s="447"/>
      <c r="BV18" s="445">
        <v>22351119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842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29781985</v>
      </c>
      <c r="BO19" s="446"/>
      <c r="BP19" s="446"/>
      <c r="BQ19" s="446"/>
      <c r="BR19" s="446"/>
      <c r="BS19" s="446"/>
      <c r="BT19" s="446"/>
      <c r="BU19" s="447"/>
      <c r="BV19" s="445">
        <v>29944439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41034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32836192</v>
      </c>
      <c r="BO23" s="446"/>
      <c r="BP23" s="446"/>
      <c r="BQ23" s="446"/>
      <c r="BR23" s="446"/>
      <c r="BS23" s="446"/>
      <c r="BT23" s="446"/>
      <c r="BU23" s="447"/>
      <c r="BV23" s="445">
        <v>32428032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9100</v>
      </c>
      <c r="R24" s="422"/>
      <c r="S24" s="422"/>
      <c r="T24" s="422"/>
      <c r="U24" s="422"/>
      <c r="V24" s="423"/>
      <c r="W24" s="487"/>
      <c r="X24" s="478"/>
      <c r="Y24" s="479"/>
      <c r="Z24" s="418" t="s">
        <v>165</v>
      </c>
      <c r="AA24" s="419"/>
      <c r="AB24" s="419"/>
      <c r="AC24" s="419"/>
      <c r="AD24" s="419"/>
      <c r="AE24" s="419"/>
      <c r="AF24" s="419"/>
      <c r="AG24" s="420"/>
      <c r="AH24" s="421">
        <v>591</v>
      </c>
      <c r="AI24" s="422"/>
      <c r="AJ24" s="422"/>
      <c r="AK24" s="422"/>
      <c r="AL24" s="423"/>
      <c r="AM24" s="421">
        <v>1903020</v>
      </c>
      <c r="AN24" s="422"/>
      <c r="AO24" s="422"/>
      <c r="AP24" s="422"/>
      <c r="AQ24" s="422"/>
      <c r="AR24" s="423"/>
      <c r="AS24" s="421">
        <v>3220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28049062</v>
      </c>
      <c r="BO24" s="446"/>
      <c r="BP24" s="446"/>
      <c r="BQ24" s="446"/>
      <c r="BR24" s="446"/>
      <c r="BS24" s="446"/>
      <c r="BT24" s="446"/>
      <c r="BU24" s="447"/>
      <c r="BV24" s="445">
        <v>28725289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7820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131</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2918471</v>
      </c>
      <c r="BO25" s="441"/>
      <c r="BP25" s="441"/>
      <c r="BQ25" s="441"/>
      <c r="BR25" s="441"/>
      <c r="BS25" s="441"/>
      <c r="BT25" s="441"/>
      <c r="BU25" s="442"/>
      <c r="BV25" s="440">
        <v>3524349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7190</v>
      </c>
      <c r="R26" s="422"/>
      <c r="S26" s="422"/>
      <c r="T26" s="422"/>
      <c r="U26" s="422"/>
      <c r="V26" s="423"/>
      <c r="W26" s="487"/>
      <c r="X26" s="478"/>
      <c r="Y26" s="479"/>
      <c r="Z26" s="418" t="s">
        <v>172</v>
      </c>
      <c r="AA26" s="500"/>
      <c r="AB26" s="500"/>
      <c r="AC26" s="500"/>
      <c r="AD26" s="500"/>
      <c r="AE26" s="500"/>
      <c r="AF26" s="500"/>
      <c r="AG26" s="501"/>
      <c r="AH26" s="421">
        <v>20</v>
      </c>
      <c r="AI26" s="422"/>
      <c r="AJ26" s="422"/>
      <c r="AK26" s="422"/>
      <c r="AL26" s="423"/>
      <c r="AM26" s="421">
        <v>60600</v>
      </c>
      <c r="AN26" s="422"/>
      <c r="AO26" s="422"/>
      <c r="AP26" s="422"/>
      <c r="AQ26" s="422"/>
      <c r="AR26" s="423"/>
      <c r="AS26" s="421">
        <v>3030</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v>50000</v>
      </c>
      <c r="BO26" s="446"/>
      <c r="BP26" s="446"/>
      <c r="BQ26" s="446"/>
      <c r="BR26" s="446"/>
      <c r="BS26" s="446"/>
      <c r="BT26" s="446"/>
      <c r="BU26" s="447"/>
      <c r="BV26" s="445">
        <v>60000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4520</v>
      </c>
      <c r="R27" s="422"/>
      <c r="S27" s="422"/>
      <c r="T27" s="422"/>
      <c r="U27" s="422"/>
      <c r="V27" s="423"/>
      <c r="W27" s="487"/>
      <c r="X27" s="478"/>
      <c r="Y27" s="479"/>
      <c r="Z27" s="418" t="s">
        <v>175</v>
      </c>
      <c r="AA27" s="419"/>
      <c r="AB27" s="419"/>
      <c r="AC27" s="419"/>
      <c r="AD27" s="419"/>
      <c r="AE27" s="419"/>
      <c r="AF27" s="419"/>
      <c r="AG27" s="420"/>
      <c r="AH27" s="421">
        <v>65</v>
      </c>
      <c r="AI27" s="422"/>
      <c r="AJ27" s="422"/>
      <c r="AK27" s="422"/>
      <c r="AL27" s="423"/>
      <c r="AM27" s="421">
        <v>188573</v>
      </c>
      <c r="AN27" s="422"/>
      <c r="AO27" s="422"/>
      <c r="AP27" s="422"/>
      <c r="AQ27" s="422"/>
      <c r="AR27" s="423"/>
      <c r="AS27" s="421">
        <v>2901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939003</v>
      </c>
      <c r="BO27" s="449"/>
      <c r="BP27" s="449"/>
      <c r="BQ27" s="449"/>
      <c r="BR27" s="449"/>
      <c r="BS27" s="449"/>
      <c r="BT27" s="449"/>
      <c r="BU27" s="450"/>
      <c r="BV27" s="448">
        <v>952533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4040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2231544</v>
      </c>
      <c r="BO28" s="441"/>
      <c r="BP28" s="441"/>
      <c r="BQ28" s="441"/>
      <c r="BR28" s="441"/>
      <c r="BS28" s="441"/>
      <c r="BT28" s="441"/>
      <c r="BU28" s="442"/>
      <c r="BV28" s="440">
        <v>2857081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26</v>
      </c>
      <c r="M29" s="422"/>
      <c r="N29" s="422"/>
      <c r="O29" s="422"/>
      <c r="P29" s="423"/>
      <c r="Q29" s="421">
        <v>3780</v>
      </c>
      <c r="R29" s="422"/>
      <c r="S29" s="422"/>
      <c r="T29" s="422"/>
      <c r="U29" s="422"/>
      <c r="V29" s="423"/>
      <c r="W29" s="488"/>
      <c r="X29" s="489"/>
      <c r="Y29" s="490"/>
      <c r="Z29" s="418" t="s">
        <v>181</v>
      </c>
      <c r="AA29" s="419"/>
      <c r="AB29" s="419"/>
      <c r="AC29" s="419"/>
      <c r="AD29" s="419"/>
      <c r="AE29" s="419"/>
      <c r="AF29" s="419"/>
      <c r="AG29" s="420"/>
      <c r="AH29" s="421">
        <v>656</v>
      </c>
      <c r="AI29" s="422"/>
      <c r="AJ29" s="422"/>
      <c r="AK29" s="422"/>
      <c r="AL29" s="423"/>
      <c r="AM29" s="421">
        <v>2091593</v>
      </c>
      <c r="AN29" s="422"/>
      <c r="AO29" s="422"/>
      <c r="AP29" s="422"/>
      <c r="AQ29" s="422"/>
      <c r="AR29" s="423"/>
      <c r="AS29" s="421">
        <v>3188</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881933</v>
      </c>
      <c r="BO29" s="446"/>
      <c r="BP29" s="446"/>
      <c r="BQ29" s="446"/>
      <c r="BR29" s="446"/>
      <c r="BS29" s="446"/>
      <c r="BT29" s="446"/>
      <c r="BU29" s="447"/>
      <c r="BV29" s="445">
        <v>893705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6697899</v>
      </c>
      <c r="BO30" s="449"/>
      <c r="BP30" s="449"/>
      <c r="BQ30" s="449"/>
      <c r="BR30" s="449"/>
      <c r="BS30" s="449"/>
      <c r="BT30" s="449"/>
      <c r="BU30" s="450"/>
      <c r="BV30" s="448">
        <v>6616169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8</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12</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14</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16</v>
      </c>
      <c r="BX34" s="404"/>
      <c r="BY34" s="403" t="str">
        <f>IF('各会計、関係団体の財政状況及び健全化判断比率'!B68="","",'各会計、関係団体の財政状況及び健全化判断比率'!B68)</f>
        <v>加須市・羽生市水防事務組合</v>
      </c>
      <c r="BZ34" s="403"/>
      <c r="CA34" s="403"/>
      <c r="CB34" s="403"/>
      <c r="CC34" s="403"/>
      <c r="CD34" s="403"/>
      <c r="CE34" s="403"/>
      <c r="CF34" s="403"/>
      <c r="CG34" s="403"/>
      <c r="CH34" s="403"/>
      <c r="CI34" s="403"/>
      <c r="CJ34" s="403"/>
      <c r="CK34" s="403"/>
      <c r="CL34" s="403"/>
      <c r="CM34" s="403"/>
      <c r="CN34" s="193"/>
      <c r="CO34" s="404">
        <f>IF(CQ34="","",MAX(C34:D43,U34:V43,AM34:AN43,BE34:BF43,BW34:BX43)+1)</f>
        <v>25</v>
      </c>
      <c r="CP34" s="404"/>
      <c r="CQ34" s="403" t="str">
        <f>IF('各会計、関係団体の財政状況及び健全化判断比率'!BS7="","",'各会計、関係団体の財政状況及び健全化判断比率'!BS7)</f>
        <v>米米倶楽部</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9</v>
      </c>
      <c r="V35" s="404"/>
      <c r="W35" s="403" t="str">
        <f>IF('各会計、関係団体の財政状況及び健全化判断比率'!B29="","",'各会計、関係団体の財政状況及び健全化判断比率'!B29)</f>
        <v>国民健康保険直営診療所特別会計</v>
      </c>
      <c r="X35" s="403"/>
      <c r="Y35" s="403"/>
      <c r="Z35" s="403"/>
      <c r="AA35" s="403"/>
      <c r="AB35" s="403"/>
      <c r="AC35" s="403"/>
      <c r="AD35" s="403"/>
      <c r="AE35" s="403"/>
      <c r="AF35" s="403"/>
      <c r="AG35" s="403"/>
      <c r="AH35" s="403"/>
      <c r="AI35" s="403"/>
      <c r="AJ35" s="403"/>
      <c r="AK35" s="403"/>
      <c r="AL35" s="193"/>
      <c r="AM35" s="404">
        <f t="shared" ref="AM35:AM43" si="0">IF(AO35="","",AM34+1)</f>
        <v>13</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f t="shared" ref="BE35:BE43" si="1">IF(BG35="","",BE34+1)</f>
        <v>15</v>
      </c>
      <c r="BF35" s="404"/>
      <c r="BG35" s="403" t="str">
        <f>IF('各会計、関係団体の財政状況及び健全化判断比率'!B35="","",'各会計、関係団体の財政状況及び健全化判断比率'!B35)</f>
        <v>加須都市計画事業野中土地区画整理事業特別会計</v>
      </c>
      <c r="BH35" s="403"/>
      <c r="BI35" s="403"/>
      <c r="BJ35" s="403"/>
      <c r="BK35" s="403"/>
      <c r="BL35" s="403"/>
      <c r="BM35" s="403"/>
      <c r="BN35" s="403"/>
      <c r="BO35" s="403"/>
      <c r="BP35" s="403"/>
      <c r="BQ35" s="403"/>
      <c r="BR35" s="403"/>
      <c r="BS35" s="403"/>
      <c r="BT35" s="403"/>
      <c r="BU35" s="403"/>
      <c r="BV35" s="193"/>
      <c r="BW35" s="404">
        <f t="shared" ref="BW35:BW43" si="2">IF(BY35="","",BW34+1)</f>
        <v>17</v>
      </c>
      <c r="BX35" s="404"/>
      <c r="BY35" s="403" t="str">
        <f>IF('各会計、関係団体の財政状況及び健全化判断比率'!B69="","",'各会計、関係団体の財政状況及び健全化判断比率'!B69)</f>
        <v>広域利根斎場組合</v>
      </c>
      <c r="BZ35" s="403"/>
      <c r="CA35" s="403"/>
      <c r="CB35" s="403"/>
      <c r="CC35" s="403"/>
      <c r="CD35" s="403"/>
      <c r="CE35" s="403"/>
      <c r="CF35" s="403"/>
      <c r="CG35" s="403"/>
      <c r="CH35" s="403"/>
      <c r="CI35" s="403"/>
      <c r="CJ35" s="403"/>
      <c r="CK35" s="403"/>
      <c r="CL35" s="403"/>
      <c r="CM35" s="403"/>
      <c r="CN35" s="193"/>
      <c r="CO35" s="404">
        <f t="shared" ref="CO35:CO43" si="3">IF(CQ35="","",CO34+1)</f>
        <v>26</v>
      </c>
      <c r="CP35" s="404"/>
      <c r="CQ35" s="403" t="str">
        <f>IF('各会計、関係団体の財政状況及び健全化判断比率'!BS8="","",'各会計、関係団体の財政状況及び健全化判断比率'!BS8)</f>
        <v>かぞ農業公社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加須都市計画事業野中土地区画整理事業特別会計（普通会計）</v>
      </c>
      <c r="F36" s="403"/>
      <c r="G36" s="403"/>
      <c r="H36" s="403"/>
      <c r="I36" s="403"/>
      <c r="J36" s="403"/>
      <c r="K36" s="403"/>
      <c r="L36" s="403"/>
      <c r="M36" s="403"/>
      <c r="N36" s="403"/>
      <c r="O36" s="403"/>
      <c r="P36" s="403"/>
      <c r="Q36" s="403"/>
      <c r="R36" s="403"/>
      <c r="S36" s="403"/>
      <c r="T36" s="193"/>
      <c r="U36" s="404">
        <f t="shared" ref="U36:U43" si="4">IF(W36="","",U35+1)</f>
        <v>10</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18</v>
      </c>
      <c r="BX36" s="404"/>
      <c r="BY36" s="403" t="str">
        <f>IF('各会計、関係団体の財政状況及び健全化判断比率'!B70="","",'各会計、関係団体の財政状況及び健全化判断比率'!B70)</f>
        <v>埼玉東部消防組合</v>
      </c>
      <c r="BZ36" s="403"/>
      <c r="CA36" s="403"/>
      <c r="CB36" s="403"/>
      <c r="CC36" s="403"/>
      <c r="CD36" s="403"/>
      <c r="CE36" s="403"/>
      <c r="CF36" s="403"/>
      <c r="CG36" s="403"/>
      <c r="CH36" s="403"/>
      <c r="CI36" s="403"/>
      <c r="CJ36" s="403"/>
      <c r="CK36" s="403"/>
      <c r="CL36" s="403"/>
      <c r="CM36" s="403"/>
      <c r="CN36" s="193"/>
      <c r="CO36" s="404">
        <f t="shared" si="3"/>
        <v>27</v>
      </c>
      <c r="CP36" s="404"/>
      <c r="CQ36" s="403" t="str">
        <f>IF('各会計、関係団体の財政状況及び健全化判断比率'!BS9="","",'各会計、関係団体の財政状況及び健全化判断比率'!BS9)</f>
        <v>渡良瀬遊水地アクリメーション振興財団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加須都市計画事業栗橋駅西（大利根地区）土地区画整理事業特別会計</v>
      </c>
      <c r="F37" s="403"/>
      <c r="G37" s="403"/>
      <c r="H37" s="403"/>
      <c r="I37" s="403"/>
      <c r="J37" s="403"/>
      <c r="K37" s="403"/>
      <c r="L37" s="403"/>
      <c r="M37" s="403"/>
      <c r="N37" s="403"/>
      <c r="O37" s="403"/>
      <c r="P37" s="403"/>
      <c r="Q37" s="403"/>
      <c r="R37" s="403"/>
      <c r="S37" s="403"/>
      <c r="T37" s="193"/>
      <c r="U37" s="404">
        <f t="shared" si="4"/>
        <v>11</v>
      </c>
      <c r="V37" s="404"/>
      <c r="W37" s="403" t="str">
        <f>IF('各会計、関係団体の財政状況及び健全化判断比率'!B31="","",'各会計、関係団体の財政状況及び健全化判断比率'!B31)</f>
        <v>介護保険事業特別会計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19</v>
      </c>
      <c r="BX37" s="404"/>
      <c r="BY37" s="403" t="str">
        <f>IF('各会計、関係団体の財政状況及び健全化判断比率'!B71="","",'各会計、関係団体の財政状況及び健全化判断比率'!B71)</f>
        <v>埼玉県後期高齢者医療広域連合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河野博士育英事業特別会計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20</v>
      </c>
      <c r="BX38" s="404"/>
      <c r="BY38" s="403" t="str">
        <f>IF('各会計、関係団体の財政状況及び健全化判断比率'!B72="","",'各会計、関係団体の財政状況及び健全化判断比率'!B72)</f>
        <v>埼玉県後期高齢者医療広域連合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f t="shared" si="5"/>
        <v>6</v>
      </c>
      <c r="D39" s="404"/>
      <c r="E39" s="403" t="str">
        <f>IF('各会計、関係団体の財政状況及び健全化判断比率'!B12="","",'各会計、関係団体の財政状況及び健全化判断比率'!B12)</f>
        <v>加須都市計画事業不動岡土地区画整理事業特別会計</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21</v>
      </c>
      <c r="BX39" s="404"/>
      <c r="BY39" s="403" t="str">
        <f>IF('各会計、関係団体の財政状況及び健全化判断比率'!B73="","",'各会計、関係団体の財政状況及び健全化判断比率'!B73)</f>
        <v>埼玉県市町村総合事務組合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f t="shared" si="5"/>
        <v>7</v>
      </c>
      <c r="D40" s="404"/>
      <c r="E40" s="403" t="str">
        <f>IF('各会計、関係団体の財政状況及び健全化判断比率'!B13="","",'各会計、関係団体の財政状況及び健全化判断比率'!B13)</f>
        <v>加須都市計画事業三俣第二土地区画整理事業特別会計</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22</v>
      </c>
      <c r="BX40" s="404"/>
      <c r="BY40" s="403" t="str">
        <f>IF('各会計、関係団体の財政状況及び健全化判断比率'!B74="","",'各会計、関係団体の財政状況及び健全化判断比率'!B74)</f>
        <v>埼玉県市町村総合事務組合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23</v>
      </c>
      <c r="BX41" s="404"/>
      <c r="BY41" s="403" t="str">
        <f>IF('各会計、関係団体の財政状況及び健全化判断比率'!B75="","",'各会計、関係団体の財政状況及び健全化判断比率'!B75)</f>
        <v>彩の国さいたま人づくり広域連合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24</v>
      </c>
      <c r="BX42" s="404"/>
      <c r="BY42" s="403" t="str">
        <f>IF('各会計、関係団体の財政状況及び健全化判断比率'!B76="","",'各会計、関係団体の財政状況及び健全化判断比率'!B76)</f>
        <v>埼玉県都市競艇組合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mMfuJYRhxZ3v34e33Muxfiw3e5CpVC8iLfrrC/O/GCu63K1oCbvq4nc0FWZ4XC6ne4V39Rs7LJepwoWjwzlT6w==" saltValue="g/aKBzPaZ+Lr5U1QvlAIYg==" spinCount="100000" sheet="1" objects="1" scenarios="1"/>
  <customSheetViews>
    <customSheetView guid="{A94FFD06-14ED-4FA5-B824-F998F75395E2}"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24" t="s">
        <v>568</v>
      </c>
      <c r="D34" s="1224"/>
      <c r="E34" s="1225"/>
      <c r="F34" s="32">
        <v>7.0000000000000007E-2</v>
      </c>
      <c r="G34" s="33">
        <v>0.16</v>
      </c>
      <c r="H34" s="33" t="s">
        <v>569</v>
      </c>
      <c r="I34" s="33">
        <v>0</v>
      </c>
      <c r="J34" s="34" t="s">
        <v>570</v>
      </c>
      <c r="K34" s="22"/>
      <c r="L34" s="22"/>
      <c r="M34" s="22"/>
      <c r="N34" s="22"/>
      <c r="O34" s="22"/>
      <c r="P34" s="22"/>
    </row>
    <row r="35" spans="1:16" ht="39" customHeight="1">
      <c r="A35" s="22"/>
      <c r="B35" s="35"/>
      <c r="C35" s="1218" t="s">
        <v>571</v>
      </c>
      <c r="D35" s="1219"/>
      <c r="E35" s="1220"/>
      <c r="F35" s="36">
        <v>9.1999999999999993</v>
      </c>
      <c r="G35" s="37">
        <v>10.39</v>
      </c>
      <c r="H35" s="37">
        <v>13.16</v>
      </c>
      <c r="I35" s="37">
        <v>10.15</v>
      </c>
      <c r="J35" s="38">
        <v>14.81</v>
      </c>
      <c r="K35" s="22"/>
      <c r="L35" s="22"/>
      <c r="M35" s="22"/>
      <c r="N35" s="22"/>
      <c r="O35" s="22"/>
      <c r="P35" s="22"/>
    </row>
    <row r="36" spans="1:16" ht="39" customHeight="1">
      <c r="A36" s="22"/>
      <c r="B36" s="35"/>
      <c r="C36" s="1218" t="s">
        <v>572</v>
      </c>
      <c r="D36" s="1219"/>
      <c r="E36" s="1220"/>
      <c r="F36" s="36">
        <v>7.93</v>
      </c>
      <c r="G36" s="37">
        <v>8.07</v>
      </c>
      <c r="H36" s="37">
        <v>8.6</v>
      </c>
      <c r="I36" s="37">
        <v>8.7899999999999991</v>
      </c>
      <c r="J36" s="38">
        <v>9.86</v>
      </c>
      <c r="K36" s="22"/>
      <c r="L36" s="22"/>
      <c r="M36" s="22"/>
      <c r="N36" s="22"/>
      <c r="O36" s="22"/>
      <c r="P36" s="22"/>
    </row>
    <row r="37" spans="1:16" ht="39" customHeight="1">
      <c r="A37" s="22"/>
      <c r="B37" s="35"/>
      <c r="C37" s="1218" t="s">
        <v>573</v>
      </c>
      <c r="D37" s="1219"/>
      <c r="E37" s="1220"/>
      <c r="F37" s="36">
        <v>3.13</v>
      </c>
      <c r="G37" s="37">
        <v>3.25</v>
      </c>
      <c r="H37" s="37">
        <v>3.59</v>
      </c>
      <c r="I37" s="37">
        <v>3.85</v>
      </c>
      <c r="J37" s="38">
        <v>3.97</v>
      </c>
      <c r="K37" s="22"/>
      <c r="L37" s="22"/>
      <c r="M37" s="22"/>
      <c r="N37" s="22"/>
      <c r="O37" s="22"/>
      <c r="P37" s="22"/>
    </row>
    <row r="38" spans="1:16" ht="39" customHeight="1">
      <c r="A38" s="22"/>
      <c r="B38" s="35"/>
      <c r="C38" s="1218" t="s">
        <v>574</v>
      </c>
      <c r="D38" s="1219"/>
      <c r="E38" s="1220"/>
      <c r="F38" s="36" t="s">
        <v>521</v>
      </c>
      <c r="G38" s="37" t="s">
        <v>521</v>
      </c>
      <c r="H38" s="37">
        <v>2.46</v>
      </c>
      <c r="I38" s="37">
        <v>1.06</v>
      </c>
      <c r="J38" s="38">
        <v>2.39</v>
      </c>
      <c r="K38" s="22"/>
      <c r="L38" s="22"/>
      <c r="M38" s="22"/>
      <c r="N38" s="22"/>
      <c r="O38" s="22"/>
      <c r="P38" s="22"/>
    </row>
    <row r="39" spans="1:16" ht="39" customHeight="1">
      <c r="A39" s="22"/>
      <c r="B39" s="35"/>
      <c r="C39" s="1218" t="s">
        <v>575</v>
      </c>
      <c r="D39" s="1219"/>
      <c r="E39" s="1220"/>
      <c r="F39" s="36">
        <v>0.84</v>
      </c>
      <c r="G39" s="37">
        <v>0.74</v>
      </c>
      <c r="H39" s="37">
        <v>1.05</v>
      </c>
      <c r="I39" s="37">
        <v>1.22</v>
      </c>
      <c r="J39" s="38">
        <v>1.29</v>
      </c>
      <c r="K39" s="22"/>
      <c r="L39" s="22"/>
      <c r="M39" s="22"/>
      <c r="N39" s="22"/>
      <c r="O39" s="22"/>
      <c r="P39" s="22"/>
    </row>
    <row r="40" spans="1:16" ht="39" customHeight="1">
      <c r="A40" s="22"/>
      <c r="B40" s="35"/>
      <c r="C40" s="1218" t="s">
        <v>576</v>
      </c>
      <c r="D40" s="1219"/>
      <c r="E40" s="1220"/>
      <c r="F40" s="36">
        <v>0.45</v>
      </c>
      <c r="G40" s="37">
        <v>0.25</v>
      </c>
      <c r="H40" s="37">
        <v>0.15</v>
      </c>
      <c r="I40" s="37">
        <v>0.05</v>
      </c>
      <c r="J40" s="38">
        <v>0.27</v>
      </c>
      <c r="K40" s="22"/>
      <c r="L40" s="22"/>
      <c r="M40" s="22"/>
      <c r="N40" s="22"/>
      <c r="O40" s="22"/>
      <c r="P40" s="22"/>
    </row>
    <row r="41" spans="1:16" ht="39" customHeight="1">
      <c r="A41" s="22"/>
      <c r="B41" s="35"/>
      <c r="C41" s="1218" t="s">
        <v>577</v>
      </c>
      <c r="D41" s="1219"/>
      <c r="E41" s="1220"/>
      <c r="F41" s="36">
        <v>4.49</v>
      </c>
      <c r="G41" s="37">
        <v>2.88</v>
      </c>
      <c r="H41" s="37">
        <v>0.54</v>
      </c>
      <c r="I41" s="37">
        <v>0.16</v>
      </c>
      <c r="J41" s="38">
        <v>0.11</v>
      </c>
      <c r="K41" s="22"/>
      <c r="L41" s="22"/>
      <c r="M41" s="22"/>
      <c r="N41" s="22"/>
      <c r="O41" s="22"/>
      <c r="P41" s="22"/>
    </row>
    <row r="42" spans="1:16" ht="39" customHeight="1">
      <c r="A42" s="22"/>
      <c r="B42" s="39"/>
      <c r="C42" s="1218" t="s">
        <v>578</v>
      </c>
      <c r="D42" s="1219"/>
      <c r="E42" s="1220"/>
      <c r="F42" s="36" t="s">
        <v>521</v>
      </c>
      <c r="G42" s="37" t="s">
        <v>521</v>
      </c>
      <c r="H42" s="37" t="s">
        <v>521</v>
      </c>
      <c r="I42" s="37" t="s">
        <v>521</v>
      </c>
      <c r="J42" s="38" t="s">
        <v>521</v>
      </c>
      <c r="K42" s="22"/>
      <c r="L42" s="22"/>
      <c r="M42" s="22"/>
      <c r="N42" s="22"/>
      <c r="O42" s="22"/>
      <c r="P42" s="22"/>
    </row>
    <row r="43" spans="1:16" ht="39" customHeight="1" thickBot="1">
      <c r="A43" s="22"/>
      <c r="B43" s="40"/>
      <c r="C43" s="1221" t="s">
        <v>579</v>
      </c>
      <c r="D43" s="1222"/>
      <c r="E43" s="1223"/>
      <c r="F43" s="41">
        <v>0.28000000000000003</v>
      </c>
      <c r="G43" s="42">
        <v>0.34</v>
      </c>
      <c r="H43" s="42">
        <v>0.23</v>
      </c>
      <c r="I43" s="42">
        <v>0.2</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tE2xJ5TXv+IItTSlzrl4tPHzIArp/6Rd4o5US47vv7KE3sDq4MhPsHX00h3qwTga9n42/XF+adezRQFawx5Sg==" saltValue="PFyEwCxhOxPqPLo+iOHCXA==" spinCount="100000" sheet="1" objects="1" scenarios="1"/>
  <customSheetViews>
    <customSheetView guid="{A94FFD06-14ED-4FA5-B824-F998F75395E2}" showGridLines="0" fitToPage="1" hiddenRows="1" hiddenColumns="1">
      <rowBreaks count="1" manualBreakCount="1">
        <brk id="4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4" t="s">
        <v>11</v>
      </c>
      <c r="C45" s="1235"/>
      <c r="D45" s="58"/>
      <c r="E45" s="1240" t="s">
        <v>12</v>
      </c>
      <c r="F45" s="1240"/>
      <c r="G45" s="1240"/>
      <c r="H45" s="1240"/>
      <c r="I45" s="1240"/>
      <c r="J45" s="1241"/>
      <c r="K45" s="59">
        <v>3692</v>
      </c>
      <c r="L45" s="60">
        <v>3744</v>
      </c>
      <c r="M45" s="60">
        <v>3606</v>
      </c>
      <c r="N45" s="60">
        <v>3554</v>
      </c>
      <c r="O45" s="61">
        <v>3442</v>
      </c>
      <c r="P45" s="48"/>
      <c r="Q45" s="48"/>
      <c r="R45" s="48"/>
      <c r="S45" s="48"/>
      <c r="T45" s="48"/>
      <c r="U45" s="48"/>
    </row>
    <row r="46" spans="1:21" ht="30.75" customHeight="1">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c r="A48" s="48"/>
      <c r="B48" s="1236"/>
      <c r="C48" s="1237"/>
      <c r="D48" s="62"/>
      <c r="E48" s="1228" t="s">
        <v>15</v>
      </c>
      <c r="F48" s="1228"/>
      <c r="G48" s="1228"/>
      <c r="H48" s="1228"/>
      <c r="I48" s="1228"/>
      <c r="J48" s="1229"/>
      <c r="K48" s="63">
        <v>1173</v>
      </c>
      <c r="L48" s="64">
        <v>1116</v>
      </c>
      <c r="M48" s="64">
        <v>1235</v>
      </c>
      <c r="N48" s="64">
        <v>1104</v>
      </c>
      <c r="O48" s="65">
        <v>1128</v>
      </c>
      <c r="P48" s="48"/>
      <c r="Q48" s="48"/>
      <c r="R48" s="48"/>
      <c r="S48" s="48"/>
      <c r="T48" s="48"/>
      <c r="U48" s="48"/>
    </row>
    <row r="49" spans="1:21" ht="30.75" customHeight="1">
      <c r="A49" s="48"/>
      <c r="B49" s="1236"/>
      <c r="C49" s="1237"/>
      <c r="D49" s="62"/>
      <c r="E49" s="1228" t="s">
        <v>16</v>
      </c>
      <c r="F49" s="1228"/>
      <c r="G49" s="1228"/>
      <c r="H49" s="1228"/>
      <c r="I49" s="1228"/>
      <c r="J49" s="1229"/>
      <c r="K49" s="63">
        <v>34</v>
      </c>
      <c r="L49" s="64">
        <v>25</v>
      </c>
      <c r="M49" s="64">
        <v>29</v>
      </c>
      <c r="N49" s="64">
        <v>53</v>
      </c>
      <c r="O49" s="65">
        <v>52</v>
      </c>
      <c r="P49" s="48"/>
      <c r="Q49" s="48"/>
      <c r="R49" s="48"/>
      <c r="S49" s="48"/>
      <c r="T49" s="48"/>
      <c r="U49" s="48"/>
    </row>
    <row r="50" spans="1:21" ht="30.75" customHeight="1">
      <c r="A50" s="48"/>
      <c r="B50" s="1236"/>
      <c r="C50" s="1237"/>
      <c r="D50" s="62"/>
      <c r="E50" s="1228" t="s">
        <v>17</v>
      </c>
      <c r="F50" s="1228"/>
      <c r="G50" s="1228"/>
      <c r="H50" s="1228"/>
      <c r="I50" s="1228"/>
      <c r="J50" s="1229"/>
      <c r="K50" s="63">
        <v>82</v>
      </c>
      <c r="L50" s="64">
        <v>75</v>
      </c>
      <c r="M50" s="64">
        <v>64</v>
      </c>
      <c r="N50" s="64">
        <v>58</v>
      </c>
      <c r="O50" s="65">
        <v>53</v>
      </c>
      <c r="P50" s="48"/>
      <c r="Q50" s="48"/>
      <c r="R50" s="48"/>
      <c r="S50" s="48"/>
      <c r="T50" s="48"/>
      <c r="U50" s="48"/>
    </row>
    <row r="51" spans="1:21" ht="30.75" customHeight="1">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c r="A52" s="48"/>
      <c r="B52" s="1226" t="s">
        <v>19</v>
      </c>
      <c r="C52" s="1227"/>
      <c r="D52" s="66"/>
      <c r="E52" s="1228" t="s">
        <v>20</v>
      </c>
      <c r="F52" s="1228"/>
      <c r="G52" s="1228"/>
      <c r="H52" s="1228"/>
      <c r="I52" s="1228"/>
      <c r="J52" s="1229"/>
      <c r="K52" s="63">
        <v>3546</v>
      </c>
      <c r="L52" s="64">
        <v>3641</v>
      </c>
      <c r="M52" s="64">
        <v>3512</v>
      </c>
      <c r="N52" s="64">
        <v>3488</v>
      </c>
      <c r="O52" s="65">
        <v>3500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1435</v>
      </c>
      <c r="L53" s="69">
        <v>1319</v>
      </c>
      <c r="M53" s="69">
        <v>1422</v>
      </c>
      <c r="N53" s="69">
        <v>1281</v>
      </c>
      <c r="O53" s="70">
        <v>1175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V0Mz3/oLj2oYB2wjvy3tbfUgaEIVs3TvfqGom17IIKKddMI2XuRFb2eAS4htiJtHEz+7rZfYOXUUXuublAftw==" saltValue="FLz9W4mDTh9lY+4iucD0Tg==" spinCount="100000" sheet="1" objects="1" scenarios="1"/>
  <customSheetViews>
    <customSheetView guid="{A94FFD06-14ED-4FA5-B824-F998F75395E2}" showGridLines="0" fitToPage="1" hiddenRows="1" hiddenColumns="1">
      <rowBreaks count="1" manualBreakCount="1">
        <brk id="56"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54" t="s">
        <v>24</v>
      </c>
      <c r="C41" s="1255"/>
      <c r="D41" s="81"/>
      <c r="E41" s="1256" t="s">
        <v>25</v>
      </c>
      <c r="F41" s="1256"/>
      <c r="G41" s="1256"/>
      <c r="H41" s="1257"/>
      <c r="I41" s="82">
        <v>34801</v>
      </c>
      <c r="J41" s="83">
        <v>33662</v>
      </c>
      <c r="K41" s="83">
        <v>32141</v>
      </c>
      <c r="L41" s="83">
        <v>31991</v>
      </c>
      <c r="M41" s="84">
        <v>32836</v>
      </c>
    </row>
    <row r="42" spans="2:13" ht="27.75" customHeight="1">
      <c r="B42" s="1244"/>
      <c r="C42" s="1245"/>
      <c r="D42" s="85"/>
      <c r="E42" s="1248" t="s">
        <v>26</v>
      </c>
      <c r="F42" s="1248"/>
      <c r="G42" s="1248"/>
      <c r="H42" s="1249"/>
      <c r="I42" s="86">
        <v>407</v>
      </c>
      <c r="J42" s="87">
        <v>303</v>
      </c>
      <c r="K42" s="87">
        <v>224</v>
      </c>
      <c r="L42" s="87">
        <v>162</v>
      </c>
      <c r="M42" s="88">
        <v>112</v>
      </c>
    </row>
    <row r="43" spans="2:13" ht="27.75" customHeight="1">
      <c r="B43" s="1244"/>
      <c r="C43" s="1245"/>
      <c r="D43" s="85"/>
      <c r="E43" s="1248" t="s">
        <v>27</v>
      </c>
      <c r="F43" s="1248"/>
      <c r="G43" s="1248"/>
      <c r="H43" s="1249"/>
      <c r="I43" s="86">
        <v>14345</v>
      </c>
      <c r="J43" s="87">
        <v>12907</v>
      </c>
      <c r="K43" s="87">
        <v>8874</v>
      </c>
      <c r="L43" s="87">
        <v>9020</v>
      </c>
      <c r="M43" s="88">
        <v>9180</v>
      </c>
    </row>
    <row r="44" spans="2:13" ht="27.75" customHeight="1">
      <c r="B44" s="1244"/>
      <c r="C44" s="1245"/>
      <c r="D44" s="85"/>
      <c r="E44" s="1248" t="s">
        <v>28</v>
      </c>
      <c r="F44" s="1248"/>
      <c r="G44" s="1248"/>
      <c r="H44" s="1249"/>
      <c r="I44" s="86">
        <v>28</v>
      </c>
      <c r="J44" s="87">
        <v>323</v>
      </c>
      <c r="K44" s="87">
        <v>353</v>
      </c>
      <c r="L44" s="87">
        <v>426</v>
      </c>
      <c r="M44" s="88">
        <v>372</v>
      </c>
    </row>
    <row r="45" spans="2:13" ht="27.75" customHeight="1">
      <c r="B45" s="1244"/>
      <c r="C45" s="1245"/>
      <c r="D45" s="85"/>
      <c r="E45" s="1248" t="s">
        <v>29</v>
      </c>
      <c r="F45" s="1248"/>
      <c r="G45" s="1248"/>
      <c r="H45" s="1249"/>
      <c r="I45" s="86">
        <v>7961</v>
      </c>
      <c r="J45" s="87">
        <v>7483</v>
      </c>
      <c r="K45" s="87">
        <v>7343</v>
      </c>
      <c r="L45" s="87">
        <v>7098</v>
      </c>
      <c r="M45" s="88">
        <v>6863</v>
      </c>
    </row>
    <row r="46" spans="2:13" ht="27.75" customHeight="1">
      <c r="B46" s="1244"/>
      <c r="C46" s="1245"/>
      <c r="D46" s="89"/>
      <c r="E46" s="1248" t="s">
        <v>30</v>
      </c>
      <c r="F46" s="1248"/>
      <c r="G46" s="1248"/>
      <c r="H46" s="1249"/>
      <c r="I46" s="86">
        <v>10</v>
      </c>
      <c r="J46" s="87">
        <v>9</v>
      </c>
      <c r="K46" s="87">
        <v>7</v>
      </c>
      <c r="L46" s="87">
        <v>7</v>
      </c>
      <c r="M46" s="88">
        <v>7</v>
      </c>
    </row>
    <row r="47" spans="2:13" ht="27.75" customHeight="1">
      <c r="B47" s="1244"/>
      <c r="C47" s="1245"/>
      <c r="D47" s="90"/>
      <c r="E47" s="1258" t="s">
        <v>31</v>
      </c>
      <c r="F47" s="1259"/>
      <c r="G47" s="1259"/>
      <c r="H47" s="1260"/>
      <c r="I47" s="86" t="s">
        <v>521</v>
      </c>
      <c r="J47" s="87" t="s">
        <v>521</v>
      </c>
      <c r="K47" s="87" t="s">
        <v>521</v>
      </c>
      <c r="L47" s="87" t="s">
        <v>521</v>
      </c>
      <c r="M47" s="88" t="s">
        <v>521</v>
      </c>
    </row>
    <row r="48" spans="2:13" ht="27.75" customHeight="1">
      <c r="B48" s="1244"/>
      <c r="C48" s="1245"/>
      <c r="D48" s="85"/>
      <c r="E48" s="1248" t="s">
        <v>32</v>
      </c>
      <c r="F48" s="1248"/>
      <c r="G48" s="1248"/>
      <c r="H48" s="1249"/>
      <c r="I48" s="86" t="s">
        <v>521</v>
      </c>
      <c r="J48" s="87" t="s">
        <v>521</v>
      </c>
      <c r="K48" s="87" t="s">
        <v>521</v>
      </c>
      <c r="L48" s="87" t="s">
        <v>521</v>
      </c>
      <c r="M48" s="88" t="s">
        <v>521</v>
      </c>
    </row>
    <row r="49" spans="2:13" ht="27.75" customHeight="1">
      <c r="B49" s="1246"/>
      <c r="C49" s="1247"/>
      <c r="D49" s="85"/>
      <c r="E49" s="1248" t="s">
        <v>33</v>
      </c>
      <c r="F49" s="1248"/>
      <c r="G49" s="1248"/>
      <c r="H49" s="1249"/>
      <c r="I49" s="86" t="s">
        <v>521</v>
      </c>
      <c r="J49" s="87" t="s">
        <v>521</v>
      </c>
      <c r="K49" s="87" t="s">
        <v>521</v>
      </c>
      <c r="L49" s="87" t="s">
        <v>521</v>
      </c>
      <c r="M49" s="88" t="s">
        <v>521</v>
      </c>
    </row>
    <row r="50" spans="2:13" ht="27.75" customHeight="1">
      <c r="B50" s="1242" t="s">
        <v>34</v>
      </c>
      <c r="C50" s="1243"/>
      <c r="D50" s="91"/>
      <c r="E50" s="1248" t="s">
        <v>35</v>
      </c>
      <c r="F50" s="1248"/>
      <c r="G50" s="1248"/>
      <c r="H50" s="1249"/>
      <c r="I50" s="86">
        <v>11339</v>
      </c>
      <c r="J50" s="87">
        <v>11293</v>
      </c>
      <c r="K50" s="87">
        <v>10838</v>
      </c>
      <c r="L50" s="87">
        <v>11167</v>
      </c>
      <c r="M50" s="88">
        <v>10642</v>
      </c>
    </row>
    <row r="51" spans="2:13" ht="27.75" customHeight="1">
      <c r="B51" s="1244"/>
      <c r="C51" s="1245"/>
      <c r="D51" s="85"/>
      <c r="E51" s="1248" t="s">
        <v>36</v>
      </c>
      <c r="F51" s="1248"/>
      <c r="G51" s="1248"/>
      <c r="H51" s="1249"/>
      <c r="I51" s="86">
        <v>6250</v>
      </c>
      <c r="J51" s="87">
        <v>5228</v>
      </c>
      <c r="K51" s="87">
        <v>4535</v>
      </c>
      <c r="L51" s="87">
        <v>4471</v>
      </c>
      <c r="M51" s="88">
        <v>4519</v>
      </c>
    </row>
    <row r="52" spans="2:13" ht="27.75" customHeight="1">
      <c r="B52" s="1246"/>
      <c r="C52" s="1247"/>
      <c r="D52" s="85"/>
      <c r="E52" s="1248" t="s">
        <v>37</v>
      </c>
      <c r="F52" s="1248"/>
      <c r="G52" s="1248"/>
      <c r="H52" s="1249"/>
      <c r="I52" s="86">
        <v>36761</v>
      </c>
      <c r="J52" s="87">
        <v>36166</v>
      </c>
      <c r="K52" s="87">
        <v>35761</v>
      </c>
      <c r="L52" s="87">
        <v>35663</v>
      </c>
      <c r="M52" s="88">
        <v>35330</v>
      </c>
    </row>
    <row r="53" spans="2:13" ht="27.75" customHeight="1" thickBot="1">
      <c r="B53" s="1250" t="s">
        <v>38</v>
      </c>
      <c r="C53" s="1251"/>
      <c r="D53" s="92"/>
      <c r="E53" s="1252" t="s">
        <v>39</v>
      </c>
      <c r="F53" s="1252"/>
      <c r="G53" s="1252"/>
      <c r="H53" s="1253"/>
      <c r="I53" s="93">
        <v>3202</v>
      </c>
      <c r="J53" s="94">
        <v>2001</v>
      </c>
      <c r="K53" s="94">
        <v>-2193</v>
      </c>
      <c r="L53" s="94">
        <v>-2597</v>
      </c>
      <c r="M53" s="95">
        <v>-1122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MaNGPsFIM+I9lr0aWM/HgaDmr7MFOc1jj8QrAqSKZ6VBnBXph7L15Pa8WpftMnAgGTwKhE4kgMusCBDmvpx4w==" saltValue="LAlkjx9435isC+xgKVmYTA==" spinCount="100000" sheet="1" objects="1" scenarios="1"/>
  <customSheetViews>
    <customSheetView guid="{A94FFD06-14ED-4FA5-B824-F998F75395E2}"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69" t="s">
        <v>42</v>
      </c>
      <c r="D55" s="1269"/>
      <c r="E55" s="1270"/>
      <c r="F55" s="107">
        <v>2852</v>
      </c>
      <c r="G55" s="107">
        <v>2857</v>
      </c>
      <c r="H55" s="108">
        <v>2232</v>
      </c>
    </row>
    <row r="56" spans="2:8" ht="52.5" customHeight="1">
      <c r="B56" s="109"/>
      <c r="C56" s="1271" t="s">
        <v>43</v>
      </c>
      <c r="D56" s="1271"/>
      <c r="E56" s="1272"/>
      <c r="F56" s="110">
        <v>967</v>
      </c>
      <c r="G56" s="110">
        <v>894</v>
      </c>
      <c r="H56" s="111">
        <v>882</v>
      </c>
    </row>
    <row r="57" spans="2:8" ht="53.25" customHeight="1">
      <c r="B57" s="109"/>
      <c r="C57" s="1273" t="s">
        <v>44</v>
      </c>
      <c r="D57" s="1273"/>
      <c r="E57" s="1274"/>
      <c r="F57" s="112">
        <v>5993</v>
      </c>
      <c r="G57" s="112">
        <v>6616</v>
      </c>
      <c r="H57" s="113">
        <v>6698</v>
      </c>
    </row>
    <row r="58" spans="2:8" ht="45.75" customHeight="1">
      <c r="B58" s="114"/>
      <c r="C58" s="1261" t="s">
        <v>596</v>
      </c>
      <c r="D58" s="1262"/>
      <c r="E58" s="1263"/>
      <c r="F58" s="115">
        <v>0</v>
      </c>
      <c r="G58" s="115">
        <v>3001</v>
      </c>
      <c r="H58" s="116">
        <v>3502</v>
      </c>
    </row>
    <row r="59" spans="2:8" ht="45.75" customHeight="1">
      <c r="B59" s="114"/>
      <c r="C59" s="1261" t="s">
        <v>597</v>
      </c>
      <c r="D59" s="1262"/>
      <c r="E59" s="1263"/>
      <c r="F59" s="115">
        <v>5403</v>
      </c>
      <c r="G59" s="115">
        <v>3021</v>
      </c>
      <c r="H59" s="116">
        <v>2599</v>
      </c>
    </row>
    <row r="60" spans="2:8" ht="45.75" customHeight="1">
      <c r="B60" s="114"/>
      <c r="C60" s="1261" t="s">
        <v>598</v>
      </c>
      <c r="D60" s="1262"/>
      <c r="E60" s="1263"/>
      <c r="F60" s="115">
        <v>482</v>
      </c>
      <c r="G60" s="115">
        <v>483</v>
      </c>
      <c r="H60" s="116">
        <v>483</v>
      </c>
    </row>
    <row r="61" spans="2:8" ht="45.75" customHeight="1">
      <c r="B61" s="114"/>
      <c r="C61" s="1261" t="s">
        <v>599</v>
      </c>
      <c r="D61" s="1262"/>
      <c r="E61" s="1263"/>
      <c r="F61" s="115">
        <v>86</v>
      </c>
      <c r="G61" s="115">
        <v>93</v>
      </c>
      <c r="H61" s="116">
        <v>95</v>
      </c>
    </row>
    <row r="62" spans="2:8" ht="45.75" customHeight="1" thickBot="1">
      <c r="B62" s="117"/>
      <c r="C62" s="1264" t="s">
        <v>600</v>
      </c>
      <c r="D62" s="1265"/>
      <c r="E62" s="1266"/>
      <c r="F62" s="118">
        <v>16</v>
      </c>
      <c r="G62" s="118">
        <v>12</v>
      </c>
      <c r="H62" s="119">
        <v>12</v>
      </c>
    </row>
    <row r="63" spans="2:8" ht="52.5" customHeight="1" thickBot="1">
      <c r="B63" s="120"/>
      <c r="C63" s="1267" t="s">
        <v>45</v>
      </c>
      <c r="D63" s="1267"/>
      <c r="E63" s="1268"/>
      <c r="F63" s="121">
        <v>9811</v>
      </c>
      <c r="G63" s="121">
        <v>10367</v>
      </c>
      <c r="H63" s="122">
        <v>9811</v>
      </c>
    </row>
    <row r="64" spans="2:8" ht="15" customHeight="1"/>
    <row r="65" ht="0" hidden="1" customHeight="1"/>
    <row r="66" ht="0" hidden="1" customHeight="1"/>
  </sheetData>
  <sheetProtection algorithmName="SHA-512" hashValue="tezkMO/iJmAEsk6S3u+DaEeQNC8pctqbm2BZc3D7Vnp4QM2If5nlO/9I9gmEQAeWrj4JquUz+NtkzdC6KAhgjw==" saltValue="82R6Y50P9oTftygkiCsNWQ==" spinCount="100000" sheet="1" objects="1" scenarios="1"/>
  <customSheetViews>
    <customSheetView guid="{A94FFD06-14ED-4FA5-B824-F998F75395E2}" scale="70" showGridLines="0" fitToPage="1" hiddenRows="1" hiddenColumns="1">
      <selection activeCell="C60" sqref="C60:E62"/>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613</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604</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c r="B51" s="374"/>
      <c r="G51" s="1283"/>
      <c r="H51" s="1283"/>
      <c r="I51" s="1296"/>
      <c r="J51" s="1296"/>
      <c r="K51" s="1282"/>
      <c r="L51" s="1282"/>
      <c r="M51" s="1282"/>
      <c r="N51" s="1282"/>
      <c r="AM51" s="383"/>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6"/>
      <c r="J52" s="1296"/>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59.9</v>
      </c>
      <c r="CG53" s="1275"/>
      <c r="CH53" s="1275"/>
      <c r="CI53" s="1275"/>
      <c r="CJ53" s="1275"/>
      <c r="CK53" s="1275"/>
      <c r="CL53" s="1275"/>
      <c r="CM53" s="1275"/>
      <c r="CN53" s="1275">
        <v>60.9</v>
      </c>
      <c r="CO53" s="1275"/>
      <c r="CP53" s="1275"/>
      <c r="CQ53" s="1275"/>
      <c r="CR53" s="1275"/>
      <c r="CS53" s="1275"/>
      <c r="CT53" s="1275"/>
      <c r="CU53" s="1275"/>
      <c r="CV53" s="1275">
        <v>62.2</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609</v>
      </c>
      <c r="AO55" s="1280"/>
      <c r="AP55" s="1280"/>
      <c r="AQ55" s="1280"/>
      <c r="AR55" s="1280"/>
      <c r="AS55" s="1280"/>
      <c r="AT55" s="1280"/>
      <c r="AU55" s="1280"/>
      <c r="AV55" s="1280"/>
      <c r="AW55" s="1280"/>
      <c r="AX55" s="1280"/>
      <c r="AY55" s="1280"/>
      <c r="AZ55" s="1280"/>
      <c r="BA55" s="1280"/>
      <c r="BB55" s="1278" t="s">
        <v>606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15.8</v>
      </c>
      <c r="CG55" s="1275"/>
      <c r="CH55" s="1275"/>
      <c r="CI55" s="1275"/>
      <c r="CJ55" s="1275"/>
      <c r="CK55" s="1275"/>
      <c r="CL55" s="1275"/>
      <c r="CM55" s="1275"/>
      <c r="CN55" s="1275">
        <v>6.5</v>
      </c>
      <c r="CO55" s="1275"/>
      <c r="CP55" s="1275"/>
      <c r="CQ55" s="1275"/>
      <c r="CR55" s="1275"/>
      <c r="CS55" s="1275"/>
      <c r="CT55" s="1275"/>
      <c r="CU55" s="1275"/>
      <c r="CV55" s="1275">
        <v>5.8</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54.5</v>
      </c>
      <c r="CG57" s="1275"/>
      <c r="CH57" s="1275"/>
      <c r="CI57" s="1275"/>
      <c r="CJ57" s="1275"/>
      <c r="CK57" s="1275"/>
      <c r="CL57" s="1275"/>
      <c r="CM57" s="1275"/>
      <c r="CN57" s="1275">
        <v>57.2</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610</v>
      </c>
    </row>
    <row r="64" spans="1:109">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7" t="s">
        <v>614</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604</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c r="B73" s="374"/>
      <c r="G73" s="1283"/>
      <c r="H73" s="1283"/>
      <c r="I73" s="1283"/>
      <c r="J73" s="1283"/>
      <c r="K73" s="1279"/>
      <c r="L73" s="1279"/>
      <c r="M73" s="1279"/>
      <c r="N73" s="1279"/>
      <c r="AM73" s="383"/>
      <c r="AN73" s="1278" t="s">
        <v>605</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5">
        <v>14.7</v>
      </c>
      <c r="BQ73" s="1275"/>
      <c r="BR73" s="1275"/>
      <c r="BS73" s="1275"/>
      <c r="BT73" s="1275"/>
      <c r="BU73" s="1275"/>
      <c r="BV73" s="1275"/>
      <c r="BW73" s="1275"/>
      <c r="BX73" s="1275">
        <v>9.1999999999999993</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5">
        <v>7.6</v>
      </c>
      <c r="BQ75" s="1275"/>
      <c r="BR75" s="1275"/>
      <c r="BS75" s="1275"/>
      <c r="BT75" s="1275"/>
      <c r="BU75" s="1275"/>
      <c r="BV75" s="1275"/>
      <c r="BW75" s="1275"/>
      <c r="BX75" s="1275">
        <v>6.9</v>
      </c>
      <c r="BY75" s="1275"/>
      <c r="BZ75" s="1275"/>
      <c r="CA75" s="1275"/>
      <c r="CB75" s="1275"/>
      <c r="CC75" s="1275"/>
      <c r="CD75" s="1275"/>
      <c r="CE75" s="1275"/>
      <c r="CF75" s="1275">
        <v>6.4</v>
      </c>
      <c r="CG75" s="1275"/>
      <c r="CH75" s="1275"/>
      <c r="CI75" s="1275"/>
      <c r="CJ75" s="1275"/>
      <c r="CK75" s="1275"/>
      <c r="CL75" s="1275"/>
      <c r="CM75" s="1275"/>
      <c r="CN75" s="1275">
        <v>6.2</v>
      </c>
      <c r="CO75" s="1275"/>
      <c r="CP75" s="1275"/>
      <c r="CQ75" s="1275"/>
      <c r="CR75" s="1275"/>
      <c r="CS75" s="1275"/>
      <c r="CT75" s="1275"/>
      <c r="CU75" s="1275"/>
      <c r="CV75" s="1275">
        <v>6</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608</v>
      </c>
      <c r="AO77" s="1280"/>
      <c r="AP77" s="1280"/>
      <c r="AQ77" s="1280"/>
      <c r="AR77" s="1280"/>
      <c r="AS77" s="1280"/>
      <c r="AT77" s="1280"/>
      <c r="AU77" s="1280"/>
      <c r="AV77" s="1280"/>
      <c r="AW77" s="1280"/>
      <c r="AX77" s="1280"/>
      <c r="AY77" s="1280"/>
      <c r="AZ77" s="1280"/>
      <c r="BA77" s="1280"/>
      <c r="BB77" s="1278" t="s">
        <v>606</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33.799999999999997</v>
      </c>
      <c r="BY77" s="1275"/>
      <c r="BZ77" s="1275"/>
      <c r="CA77" s="1275"/>
      <c r="CB77" s="1275"/>
      <c r="CC77" s="1275"/>
      <c r="CD77" s="1275"/>
      <c r="CE77" s="1275"/>
      <c r="CF77" s="1275">
        <v>15.8</v>
      </c>
      <c r="CG77" s="1275"/>
      <c r="CH77" s="1275"/>
      <c r="CI77" s="1275"/>
      <c r="CJ77" s="1275"/>
      <c r="CK77" s="1275"/>
      <c r="CL77" s="1275"/>
      <c r="CM77" s="1275"/>
      <c r="CN77" s="1275">
        <v>6.5</v>
      </c>
      <c r="CO77" s="1275"/>
      <c r="CP77" s="1275"/>
      <c r="CQ77" s="1275"/>
      <c r="CR77" s="1275"/>
      <c r="CS77" s="1275"/>
      <c r="CT77" s="1275"/>
      <c r="CU77" s="1275"/>
      <c r="CV77" s="1275">
        <v>5.8</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611</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7.1</v>
      </c>
      <c r="BY79" s="1275"/>
      <c r="BZ79" s="1275"/>
      <c r="CA79" s="1275"/>
      <c r="CB79" s="1275"/>
      <c r="CC79" s="1275"/>
      <c r="CD79" s="1275"/>
      <c r="CE79" s="1275"/>
      <c r="CF79" s="1275">
        <v>6.2</v>
      </c>
      <c r="CG79" s="1275"/>
      <c r="CH79" s="1275"/>
      <c r="CI79" s="1275"/>
      <c r="CJ79" s="1275"/>
      <c r="CK79" s="1275"/>
      <c r="CL79" s="1275"/>
      <c r="CM79" s="1275"/>
      <c r="CN79" s="1275">
        <v>5.9</v>
      </c>
      <c r="CO79" s="1275"/>
      <c r="CP79" s="1275"/>
      <c r="CQ79" s="1275"/>
      <c r="CR79" s="1275"/>
      <c r="CS79" s="1275"/>
      <c r="CT79" s="1275"/>
      <c r="CU79" s="1275"/>
      <c r="CV79" s="1275">
        <v>5.3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BTfkN4/B/tJExHLumn/BAc6c9yPjPlM8uFtJKP4RyFjIxe5fQgkFq+piuwkN/viMaKkw+DnzT71mMT+GNGlHg==" saltValue="Flf2gYVWbGHTueajFZu4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bTTv0C8yAUOPaqXPzBzDCFmASVD/Rwpw9eVkgiKj9z2VE01t/+GKL2qtdxp/Q9a9Y3D6cOTTaHVDARdI05JbQ==" saltValue="2jw7my/JDlxB+ulXC0z6F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tbgZaKu/LkXJoi1GbZXSJ5+bmR+QN/Y80goXGd/PyMn4G7yqGrFD646g9lGBU3t3Saq0FpAtrN1Jfg9QqMIXA==" saltValue="J6ayUz/He+SV84zxO70Vj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559</v>
      </c>
      <c r="G2" s="136"/>
      <c r="H2" s="137"/>
    </row>
    <row r="3" spans="1:8">
      <c r="A3" s="133" t="s">
        <v>552</v>
      </c>
      <c r="B3" s="138"/>
      <c r="C3" s="139"/>
      <c r="D3" s="140">
        <v>40977</v>
      </c>
      <c r="E3" s="141"/>
      <c r="F3" s="142">
        <v>50840</v>
      </c>
      <c r="G3" s="143"/>
      <c r="H3" s="144"/>
    </row>
    <row r="4" spans="1:8">
      <c r="A4" s="145"/>
      <c r="B4" s="146"/>
      <c r="C4" s="147"/>
      <c r="D4" s="148">
        <v>31499</v>
      </c>
      <c r="E4" s="149"/>
      <c r="F4" s="150">
        <v>25367</v>
      </c>
      <c r="G4" s="151"/>
      <c r="H4" s="152"/>
    </row>
    <row r="5" spans="1:8">
      <c r="A5" s="133" t="s">
        <v>554</v>
      </c>
      <c r="B5" s="138"/>
      <c r="C5" s="139"/>
      <c r="D5" s="140">
        <v>28500</v>
      </c>
      <c r="E5" s="141"/>
      <c r="F5" s="142">
        <v>53605</v>
      </c>
      <c r="G5" s="143"/>
      <c r="H5" s="144"/>
    </row>
    <row r="6" spans="1:8">
      <c r="A6" s="145"/>
      <c r="B6" s="146"/>
      <c r="C6" s="147"/>
      <c r="D6" s="148">
        <v>18266</v>
      </c>
      <c r="E6" s="149"/>
      <c r="F6" s="150">
        <v>28343</v>
      </c>
      <c r="G6" s="151"/>
      <c r="H6" s="152"/>
    </row>
    <row r="7" spans="1:8">
      <c r="A7" s="133" t="s">
        <v>555</v>
      </c>
      <c r="B7" s="138"/>
      <c r="C7" s="139"/>
      <c r="D7" s="140">
        <v>27852</v>
      </c>
      <c r="E7" s="141"/>
      <c r="F7" s="142">
        <v>46440</v>
      </c>
      <c r="G7" s="143"/>
      <c r="H7" s="144"/>
    </row>
    <row r="8" spans="1:8">
      <c r="A8" s="145"/>
      <c r="B8" s="146"/>
      <c r="C8" s="147"/>
      <c r="D8" s="148">
        <v>21185</v>
      </c>
      <c r="E8" s="149"/>
      <c r="F8" s="150">
        <v>27658</v>
      </c>
      <c r="G8" s="151"/>
      <c r="H8" s="152"/>
    </row>
    <row r="9" spans="1:8">
      <c r="A9" s="133" t="s">
        <v>556</v>
      </c>
      <c r="B9" s="138"/>
      <c r="C9" s="139"/>
      <c r="D9" s="140">
        <v>36100</v>
      </c>
      <c r="E9" s="141"/>
      <c r="F9" s="142">
        <v>63257</v>
      </c>
      <c r="G9" s="143"/>
      <c r="H9" s="144"/>
    </row>
    <row r="10" spans="1:8">
      <c r="A10" s="145"/>
      <c r="B10" s="146"/>
      <c r="C10" s="147"/>
      <c r="D10" s="148">
        <v>26976</v>
      </c>
      <c r="E10" s="149"/>
      <c r="F10" s="150">
        <v>27259</v>
      </c>
      <c r="G10" s="151"/>
      <c r="H10" s="152"/>
    </row>
    <row r="11" spans="1:8">
      <c r="A11" s="133" t="s">
        <v>557</v>
      </c>
      <c r="B11" s="138"/>
      <c r="C11" s="139"/>
      <c r="D11" s="140">
        <v>33300</v>
      </c>
      <c r="E11" s="141"/>
      <c r="F11" s="142">
        <v>52308</v>
      </c>
      <c r="G11" s="143"/>
      <c r="H11" s="144"/>
    </row>
    <row r="12" spans="1:8">
      <c r="A12" s="145"/>
      <c r="B12" s="146"/>
      <c r="C12" s="153"/>
      <c r="D12" s="148">
        <v>27209</v>
      </c>
      <c r="E12" s="149"/>
      <c r="F12" s="150">
        <v>28695</v>
      </c>
      <c r="G12" s="151"/>
      <c r="H12" s="152"/>
    </row>
    <row r="13" spans="1:8">
      <c r="A13" s="133"/>
      <c r="B13" s="138"/>
      <c r="C13" s="154"/>
      <c r="D13" s="155">
        <v>33346</v>
      </c>
      <c r="E13" s="156"/>
      <c r="F13" s="157">
        <v>53290</v>
      </c>
      <c r="G13" s="158"/>
      <c r="H13" s="144"/>
    </row>
    <row r="14" spans="1:8">
      <c r="A14" s="145"/>
      <c r="B14" s="146"/>
      <c r="C14" s="147"/>
      <c r="D14" s="148">
        <v>25027</v>
      </c>
      <c r="E14" s="149"/>
      <c r="F14" s="150">
        <v>27464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9.31</v>
      </c>
      <c r="C19" s="159">
        <f>ROUND(VALUE(SUBSTITUTE(実質収支比率等に係る経年分析!G$48,"▲","-")),2)</f>
        <v>10.6</v>
      </c>
      <c r="D19" s="159">
        <f>ROUND(VALUE(SUBSTITUTE(実質収支比率等に係る経年分析!H$48,"▲","-")),2)</f>
        <v>13.19</v>
      </c>
      <c r="E19" s="159">
        <f>ROUND(VALUE(SUBSTITUTE(実質収支比率等に係る経年分析!I$48,"▲","-")),2)</f>
        <v>10.27</v>
      </c>
      <c r="F19" s="159">
        <f>ROUND(VALUE(SUBSTITUTE(実質収支比率等に係る経年分析!J$48,"▲","-")),2)</f>
        <v>14.82</v>
      </c>
    </row>
    <row r="20" spans="1:11">
      <c r="A20" s="159" t="s">
        <v>49</v>
      </c>
      <c r="B20" s="159">
        <f>ROUND(VALUE(SUBSTITUTE(実質収支比率等に係る経年分析!F$47,"▲","-")),2)</f>
        <v>11.35</v>
      </c>
      <c r="C20" s="159">
        <f>ROUND(VALUE(SUBSTITUTE(実質収支比率等に係る経年分析!G$47,"▲","-")),2)</f>
        <v>11.35</v>
      </c>
      <c r="D20" s="159">
        <f>ROUND(VALUE(SUBSTITUTE(実質収支比率等に係る経年分析!H$47,"▲","-")),2)</f>
        <v>11.5</v>
      </c>
      <c r="E20" s="159">
        <f>ROUND(VALUE(SUBSTITUTE(実質収支比率等に係る経年分析!I$47,"▲","-")),2)</f>
        <v>11.72</v>
      </c>
      <c r="F20" s="159">
        <f>ROUND(VALUE(SUBSTITUTE(実質収支比率等に係る経年分析!J$47,"▲","-")),2)</f>
        <v>9.17</v>
      </c>
    </row>
    <row r="21" spans="1:11">
      <c r="A21" s="159" t="s">
        <v>50</v>
      </c>
      <c r="B21" s="159">
        <f>IF(ISNUMBER(VALUE(SUBSTITUTE(実質収支比率等に係る経年分析!F$49,"▲","-"))),ROUND(VALUE(SUBSTITUTE(実質収支比率等に係る経年分析!F$49,"▲","-")),2),NA())</f>
        <v>1.97</v>
      </c>
      <c r="C21" s="159">
        <f>IF(ISNUMBER(VALUE(SUBSTITUTE(実質収支比率等に係る経年分析!G$49,"▲","-"))),ROUND(VALUE(SUBSTITUTE(実質収支比率等に係る経年分析!G$49,"▲","-")),2),NA())</f>
        <v>1.37</v>
      </c>
      <c r="D21" s="159">
        <f>IF(ISNUMBER(VALUE(SUBSTITUTE(実質収支比率等に係る経年分析!H$49,"▲","-"))),ROUND(VALUE(SUBSTITUTE(実質収支比率等に係る経年分析!H$49,"▲","-")),2),NA())</f>
        <v>2.81</v>
      </c>
      <c r="E21" s="159">
        <f>IF(ISNUMBER(VALUE(SUBSTITUTE(実質収支比率等に係る経年分析!I$49,"▲","-"))),ROUND(VALUE(SUBSTITUTE(実質収支比率等に係る経年分析!I$49,"▲","-")),2),NA())</f>
        <v>-2.82</v>
      </c>
      <c r="F21" s="159">
        <f>IF(ISNUMBER(VALUE(SUBSTITUTE(実質収支比率等に係る経年分析!J$49,"▲","-"))),ROUND(VALUE(SUBSTITUTE(実質収支比率等に係る経年分析!J$49,"▲","-")),2),NA())</f>
        <v>2.02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0.28000000000000003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4.49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2.88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0.27</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1.29</v>
      </c>
    </row>
    <row r="32" spans="1:11">
      <c r="A32" s="160" t="str">
        <f>IF(連結実質赤字比率に係る赤字・黒字の構成分析!C$38="",NA(),連結実質赤字比率に係る赤字・黒字の構成分析!C$38)</f>
        <v>加須都市計画事業野中土地区画整理事業特別会計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2.39</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3.97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8.7899999999999991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9.86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9.1999999999999993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14.81</v>
      </c>
    </row>
    <row r="36" spans="1:16">
      <c r="A36" s="160" t="str">
        <f>IF(連結実質赤字比率に係る赤字・黒字の構成分析!C$34="",NA(),連結実質赤字比率に係る赤字・黒字の構成分析!C$34)</f>
        <v>加須都市計画事業野中土地区画整理事業特別会計（普通会計）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7.0000000000000007E-2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0.16</v>
      </c>
      <c r="F36" s="160">
        <f>IF(ROUND(VALUE(SUBSTITUTE(連結実質赤字比率に係る赤字・黒字の構成分析!H$34,"▲", "-")), 2) &lt; 0, ABS(ROUND(VALUE(SUBSTITUTE(連結実質赤字比率に係る赤字・黒字の構成分析!H$34,"▲", "-")), 2)), NA())</f>
        <v>0.01</v>
      </c>
      <c r="G36" s="160" t="e">
        <f>IF(ROUND(VALUE(SUBSTITUTE(連結実質赤字比率に係る赤字・黒字の構成分析!H$34,"▲", "-")), 2) &gt;= 0, ABS(ROUND(VALUE(SUBSTITUTE(連結実質赤字比率に係る赤字・黒字の構成分析!H$34,"▲", "-")), 2)), NA())</f>
        <v>#N/A</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0.06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3546</v>
      </c>
      <c r="E42" s="161"/>
      <c r="F42" s="161"/>
      <c r="G42" s="161">
        <f>'実質公債費比率（分子）の構造'!L$52</f>
        <v>3641</v>
      </c>
      <c r="H42" s="161"/>
      <c r="I42" s="161"/>
      <c r="J42" s="161">
        <f>'実質公債費比率（分子）の構造'!M$52</f>
        <v>3512</v>
      </c>
      <c r="K42" s="161"/>
      <c r="L42" s="161"/>
      <c r="M42" s="161">
        <f>'実質公債費比率（分子）の構造'!N$52</f>
        <v>3488</v>
      </c>
      <c r="N42" s="161"/>
      <c r="O42" s="161"/>
      <c r="P42" s="161">
        <f>'実質公債費比率（分子）の構造'!O$52</f>
        <v>3500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82</v>
      </c>
      <c r="C44" s="161"/>
      <c r="D44" s="161"/>
      <c r="E44" s="161">
        <f>'実質公債費比率（分子）の構造'!L$50</f>
        <v>75</v>
      </c>
      <c r="F44" s="161"/>
      <c r="G44" s="161"/>
      <c r="H44" s="161">
        <f>'実質公債費比率（分子）の構造'!M$50</f>
        <v>64</v>
      </c>
      <c r="I44" s="161"/>
      <c r="J44" s="161"/>
      <c r="K44" s="161">
        <f>'実質公債費比率（分子）の構造'!N$50</f>
        <v>58</v>
      </c>
      <c r="L44" s="161"/>
      <c r="M44" s="161"/>
      <c r="N44" s="161">
        <f>'実質公債費比率（分子）の構造'!O$50</f>
        <v>53</v>
      </c>
      <c r="O44" s="161"/>
      <c r="P44" s="161"/>
    </row>
    <row r="45" spans="1:16">
      <c r="A45" s="161" t="s">
        <v>60</v>
      </c>
      <c r="B45" s="161">
        <f>'実質公債費比率（分子）の構造'!K$49</f>
        <v>34</v>
      </c>
      <c r="C45" s="161"/>
      <c r="D45" s="161"/>
      <c r="E45" s="161">
        <f>'実質公債費比率（分子）の構造'!L$49</f>
        <v>25</v>
      </c>
      <c r="F45" s="161"/>
      <c r="G45" s="161"/>
      <c r="H45" s="161">
        <f>'実質公債費比率（分子）の構造'!M$49</f>
        <v>29</v>
      </c>
      <c r="I45" s="161"/>
      <c r="J45" s="161"/>
      <c r="K45" s="161">
        <f>'実質公債費比率（分子）の構造'!N$49</f>
        <v>53</v>
      </c>
      <c r="L45" s="161"/>
      <c r="M45" s="161"/>
      <c r="N45" s="161">
        <f>'実質公債費比率（分子）の構造'!O$49</f>
        <v>52</v>
      </c>
      <c r="O45" s="161"/>
      <c r="P45" s="161"/>
    </row>
    <row r="46" spans="1:16">
      <c r="A46" s="161" t="s">
        <v>61</v>
      </c>
      <c r="B46" s="161">
        <f>'実質公債費比率（分子）の構造'!K$48</f>
        <v>1173</v>
      </c>
      <c r="C46" s="161"/>
      <c r="D46" s="161"/>
      <c r="E46" s="161">
        <f>'実質公債費比率（分子）の構造'!L$48</f>
        <v>1116</v>
      </c>
      <c r="F46" s="161"/>
      <c r="G46" s="161"/>
      <c r="H46" s="161">
        <f>'実質公債費比率（分子）の構造'!M$48</f>
        <v>1235</v>
      </c>
      <c r="I46" s="161"/>
      <c r="J46" s="161"/>
      <c r="K46" s="161">
        <f>'実質公債費比率（分子）の構造'!N$48</f>
        <v>1104</v>
      </c>
      <c r="L46" s="161"/>
      <c r="M46" s="161"/>
      <c r="N46" s="161">
        <f>'実質公債費比率（分子）の構造'!O$48</f>
        <v>1128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3692</v>
      </c>
      <c r="C49" s="161"/>
      <c r="D49" s="161"/>
      <c r="E49" s="161">
        <f>'実質公債費比率（分子）の構造'!L$45</f>
        <v>3744</v>
      </c>
      <c r="F49" s="161"/>
      <c r="G49" s="161"/>
      <c r="H49" s="161">
        <f>'実質公債費比率（分子）の構造'!M$45</f>
        <v>3606</v>
      </c>
      <c r="I49" s="161"/>
      <c r="J49" s="161"/>
      <c r="K49" s="161">
        <f>'実質公債費比率（分子）の構造'!N$45</f>
        <v>3554</v>
      </c>
      <c r="L49" s="161"/>
      <c r="M49" s="161"/>
      <c r="N49" s="161">
        <f>'実質公債費比率（分子）の構造'!O$45</f>
        <v>3442</v>
      </c>
      <c r="O49" s="161"/>
      <c r="P49" s="161"/>
    </row>
    <row r="50" spans="1:16">
      <c r="A50" s="161" t="s">
        <v>65</v>
      </c>
      <c r="B50" s="161" t="e">
        <f>NA()</f>
        <v>#N/A</v>
      </c>
      <c r="C50" s="161">
        <f>IF(ISNUMBER('実質公債費比率（分子）の構造'!K$53),'実質公債費比率（分子）の構造'!K$53,NA())</f>
        <v>1435</v>
      </c>
      <c r="D50" s="161" t="e">
        <f>NA()</f>
        <v>#N/A</v>
      </c>
      <c r="E50" s="161" t="e">
        <f>NA()</f>
        <v>#N/A</v>
      </c>
      <c r="F50" s="161">
        <f>IF(ISNUMBER('実質公債費比率（分子）の構造'!L$53),'実質公債費比率（分子）の構造'!L$53,NA())</f>
        <v>1319</v>
      </c>
      <c r="G50" s="161" t="e">
        <f>NA()</f>
        <v>#N/A</v>
      </c>
      <c r="H50" s="161" t="e">
        <f>NA()</f>
        <v>#N/A</v>
      </c>
      <c r="I50" s="161">
        <f>IF(ISNUMBER('実質公債費比率（分子）の構造'!M$53),'実質公債費比率（分子）の構造'!M$53,NA())</f>
        <v>1422</v>
      </c>
      <c r="J50" s="161" t="e">
        <f>NA()</f>
        <v>#N/A</v>
      </c>
      <c r="K50" s="161" t="e">
        <f>NA()</f>
        <v>#N/A</v>
      </c>
      <c r="L50" s="161">
        <f>IF(ISNUMBER('実質公債費比率（分子）の構造'!N$53),'実質公債費比率（分子）の構造'!N$53,NA())</f>
        <v>1281</v>
      </c>
      <c r="M50" s="161" t="e">
        <f>NA()</f>
        <v>#N/A</v>
      </c>
      <c r="N50" s="161" t="e">
        <f>NA()</f>
        <v>#N/A</v>
      </c>
      <c r="O50" s="161">
        <f>IF(ISNUMBER('実質公債費比率（分子）の構造'!O$53),'実質公債費比率（分子）の構造'!O$53,NA())</f>
        <v>1175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36761</v>
      </c>
      <c r="E56" s="160"/>
      <c r="F56" s="160"/>
      <c r="G56" s="160">
        <f>'将来負担比率（分子）の構造'!J$52</f>
        <v>36166</v>
      </c>
      <c r="H56" s="160"/>
      <c r="I56" s="160"/>
      <c r="J56" s="160">
        <f>'将来負担比率（分子）の構造'!K$52</f>
        <v>35761</v>
      </c>
      <c r="K56" s="160"/>
      <c r="L56" s="160"/>
      <c r="M56" s="160">
        <f>'将来負担比率（分子）の構造'!L$52</f>
        <v>35663</v>
      </c>
      <c r="N56" s="160"/>
      <c r="O56" s="160"/>
      <c r="P56" s="160">
        <f>'将来負担比率（分子）の構造'!M$52</f>
        <v>35330</v>
      </c>
    </row>
    <row r="57" spans="1:16">
      <c r="A57" s="160" t="s">
        <v>36</v>
      </c>
      <c r="B57" s="160"/>
      <c r="C57" s="160"/>
      <c r="D57" s="160">
        <f>'将来負担比率（分子）の構造'!I$51</f>
        <v>6250</v>
      </c>
      <c r="E57" s="160"/>
      <c r="F57" s="160"/>
      <c r="G57" s="160">
        <f>'将来負担比率（分子）の構造'!J$51</f>
        <v>5228</v>
      </c>
      <c r="H57" s="160"/>
      <c r="I57" s="160"/>
      <c r="J57" s="160">
        <f>'将来負担比率（分子）の構造'!K$51</f>
        <v>4535</v>
      </c>
      <c r="K57" s="160"/>
      <c r="L57" s="160"/>
      <c r="M57" s="160">
        <f>'将来負担比率（分子）の構造'!L$51</f>
        <v>4471</v>
      </c>
      <c r="N57" s="160"/>
      <c r="O57" s="160"/>
      <c r="P57" s="160">
        <f>'将来負担比率（分子）の構造'!M$51</f>
        <v>4519</v>
      </c>
    </row>
    <row r="58" spans="1:16">
      <c r="A58" s="160" t="s">
        <v>35</v>
      </c>
      <c r="B58" s="160"/>
      <c r="C58" s="160"/>
      <c r="D58" s="160">
        <f>'将来負担比率（分子）の構造'!I$50</f>
        <v>11339</v>
      </c>
      <c r="E58" s="160"/>
      <c r="F58" s="160"/>
      <c r="G58" s="160">
        <f>'将来負担比率（分子）の構造'!J$50</f>
        <v>11293</v>
      </c>
      <c r="H58" s="160"/>
      <c r="I58" s="160"/>
      <c r="J58" s="160">
        <f>'将来負担比率（分子）の構造'!K$50</f>
        <v>10838</v>
      </c>
      <c r="K58" s="160"/>
      <c r="L58" s="160"/>
      <c r="M58" s="160">
        <f>'将来負担比率（分子）の構造'!L$50</f>
        <v>11167</v>
      </c>
      <c r="N58" s="160"/>
      <c r="O58" s="160"/>
      <c r="P58" s="160">
        <f>'将来負担比率（分子）の構造'!M$50</f>
        <v>10642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10</v>
      </c>
      <c r="C61" s="160"/>
      <c r="D61" s="160"/>
      <c r="E61" s="160">
        <f>'将来負担比率（分子）の構造'!J$46</f>
        <v>9</v>
      </c>
      <c r="F61" s="160"/>
      <c r="G61" s="160"/>
      <c r="H61" s="160">
        <f>'将来負担比率（分子）の構造'!K$46</f>
        <v>7</v>
      </c>
      <c r="I61" s="160"/>
      <c r="J61" s="160"/>
      <c r="K61" s="160">
        <f>'将来負担比率（分子）の構造'!L$46</f>
        <v>7</v>
      </c>
      <c r="L61" s="160"/>
      <c r="M61" s="160"/>
      <c r="N61" s="160">
        <f>'将来負担比率（分子）の構造'!M$46</f>
        <v>7</v>
      </c>
      <c r="O61" s="160"/>
      <c r="P61" s="160"/>
    </row>
    <row r="62" spans="1:16">
      <c r="A62" s="160" t="s">
        <v>29</v>
      </c>
      <c r="B62" s="160">
        <f>'将来負担比率（分子）の構造'!I$45</f>
        <v>7961</v>
      </c>
      <c r="C62" s="160"/>
      <c r="D62" s="160"/>
      <c r="E62" s="160">
        <f>'将来負担比率（分子）の構造'!J$45</f>
        <v>7483</v>
      </c>
      <c r="F62" s="160"/>
      <c r="G62" s="160"/>
      <c r="H62" s="160">
        <f>'将来負担比率（分子）の構造'!K$45</f>
        <v>7343</v>
      </c>
      <c r="I62" s="160"/>
      <c r="J62" s="160"/>
      <c r="K62" s="160">
        <f>'将来負担比率（分子）の構造'!L$45</f>
        <v>7098</v>
      </c>
      <c r="L62" s="160"/>
      <c r="M62" s="160"/>
      <c r="N62" s="160">
        <f>'将来負担比率（分子）の構造'!M$45</f>
        <v>6863</v>
      </c>
      <c r="O62" s="160"/>
      <c r="P62" s="160"/>
    </row>
    <row r="63" spans="1:16">
      <c r="A63" s="160" t="s">
        <v>28</v>
      </c>
      <c r="B63" s="160">
        <f>'将来負担比率（分子）の構造'!I$44</f>
        <v>28</v>
      </c>
      <c r="C63" s="160"/>
      <c r="D63" s="160"/>
      <c r="E63" s="160">
        <f>'将来負担比率（分子）の構造'!J$44</f>
        <v>323</v>
      </c>
      <c r="F63" s="160"/>
      <c r="G63" s="160"/>
      <c r="H63" s="160">
        <f>'将来負担比率（分子）の構造'!K$44</f>
        <v>353</v>
      </c>
      <c r="I63" s="160"/>
      <c r="J63" s="160"/>
      <c r="K63" s="160">
        <f>'将来負担比率（分子）の構造'!L$44</f>
        <v>426</v>
      </c>
      <c r="L63" s="160"/>
      <c r="M63" s="160"/>
      <c r="N63" s="160">
        <f>'将来負担比率（分子）の構造'!M$44</f>
        <v>372</v>
      </c>
      <c r="O63" s="160"/>
      <c r="P63" s="160"/>
    </row>
    <row r="64" spans="1:16">
      <c r="A64" s="160" t="s">
        <v>27</v>
      </c>
      <c r="B64" s="160">
        <f>'将来負担比率（分子）の構造'!I$43</f>
        <v>14345</v>
      </c>
      <c r="C64" s="160"/>
      <c r="D64" s="160"/>
      <c r="E64" s="160">
        <f>'将来負担比率（分子）の構造'!J$43</f>
        <v>12907</v>
      </c>
      <c r="F64" s="160"/>
      <c r="G64" s="160"/>
      <c r="H64" s="160">
        <f>'将来負担比率（分子）の構造'!K$43</f>
        <v>8874</v>
      </c>
      <c r="I64" s="160"/>
      <c r="J64" s="160"/>
      <c r="K64" s="160">
        <f>'将来負担比率（分子）の構造'!L$43</f>
        <v>9020</v>
      </c>
      <c r="L64" s="160"/>
      <c r="M64" s="160"/>
      <c r="N64" s="160">
        <f>'将来負担比率（分子）の構造'!M$43</f>
        <v>9180</v>
      </c>
      <c r="O64" s="160"/>
      <c r="P64" s="160"/>
    </row>
    <row r="65" spans="1:16">
      <c r="A65" s="160" t="s">
        <v>26</v>
      </c>
      <c r="B65" s="160">
        <f>'将来負担比率（分子）の構造'!I$42</f>
        <v>407</v>
      </c>
      <c r="C65" s="160"/>
      <c r="D65" s="160"/>
      <c r="E65" s="160">
        <f>'将来負担比率（分子）の構造'!J$42</f>
        <v>303</v>
      </c>
      <c r="F65" s="160"/>
      <c r="G65" s="160"/>
      <c r="H65" s="160">
        <f>'将来負担比率（分子）の構造'!K$42</f>
        <v>224</v>
      </c>
      <c r="I65" s="160"/>
      <c r="J65" s="160"/>
      <c r="K65" s="160">
        <f>'将来負担比率（分子）の構造'!L$42</f>
        <v>162</v>
      </c>
      <c r="L65" s="160"/>
      <c r="M65" s="160"/>
      <c r="N65" s="160">
        <f>'将来負担比率（分子）の構造'!M$42</f>
        <v>112</v>
      </c>
      <c r="O65" s="160"/>
      <c r="P65" s="160"/>
    </row>
    <row r="66" spans="1:16">
      <c r="A66" s="160" t="s">
        <v>25</v>
      </c>
      <c r="B66" s="160">
        <f>'将来負担比率（分子）の構造'!I$41</f>
        <v>34801</v>
      </c>
      <c r="C66" s="160"/>
      <c r="D66" s="160"/>
      <c r="E66" s="160">
        <f>'将来負担比率（分子）の構造'!J$41</f>
        <v>33662</v>
      </c>
      <c r="F66" s="160"/>
      <c r="G66" s="160"/>
      <c r="H66" s="160">
        <f>'将来負担比率（分子）の構造'!K$41</f>
        <v>32141</v>
      </c>
      <c r="I66" s="160"/>
      <c r="J66" s="160"/>
      <c r="K66" s="160">
        <f>'将来負担比率（分子）の構造'!L$41</f>
        <v>31991</v>
      </c>
      <c r="L66" s="160"/>
      <c r="M66" s="160"/>
      <c r="N66" s="160">
        <f>'将来負担比率（分子）の構造'!M$41</f>
        <v>32836</v>
      </c>
      <c r="O66" s="160"/>
      <c r="P66" s="160"/>
    </row>
    <row r="67" spans="1:16">
      <c r="A67" s="160" t="s">
        <v>69</v>
      </c>
      <c r="B67" s="160" t="e">
        <f>NA()</f>
        <v>#N/A</v>
      </c>
      <c r="C67" s="160">
        <f>IF(ISNUMBER('将来負担比率（分子）の構造'!I$53), IF('将来負担比率（分子）の構造'!I$53 &lt; 0, 0, '将来負担比率（分子）の構造'!I$53), NA())</f>
        <v>3202</v>
      </c>
      <c r="D67" s="160" t="e">
        <f>NA()</f>
        <v>#N/A</v>
      </c>
      <c r="E67" s="160" t="e">
        <f>NA()</f>
        <v>#N/A</v>
      </c>
      <c r="F67" s="160">
        <f>IF(ISNUMBER('将来負担比率（分子）の構造'!J$53), IF('将来負担比率（分子）の構造'!J$53 &lt; 0, 0, '将来負担比率（分子）の構造'!J$53), NA())</f>
        <v>2001</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2852</v>
      </c>
      <c r="C72" s="164">
        <f>基金残高に係る経年分析!G55</f>
        <v>2857</v>
      </c>
      <c r="D72" s="164">
        <f>基金残高に係る経年分析!H55</f>
        <v>2232</v>
      </c>
    </row>
    <row r="73" spans="1:16">
      <c r="A73" s="163" t="s">
        <v>72</v>
      </c>
      <c r="B73" s="164">
        <f>基金残高に係る経年分析!F56</f>
        <v>967</v>
      </c>
      <c r="C73" s="164">
        <f>基金残高に係る経年分析!G56</f>
        <v>894</v>
      </c>
      <c r="D73" s="164">
        <f>基金残高に係る経年分析!H56</f>
        <v>882</v>
      </c>
    </row>
    <row r="74" spans="1:16">
      <c r="A74" s="163" t="s">
        <v>73</v>
      </c>
      <c r="B74" s="164">
        <f>基金残高に係る経年分析!F57</f>
        <v>5993</v>
      </c>
      <c r="C74" s="164">
        <f>基金残高に係る経年分析!G57</f>
        <v>6616</v>
      </c>
      <c r="D74" s="164">
        <f>基金残高に係る経年分析!H57</f>
        <v>6698</v>
      </c>
    </row>
  </sheetData>
  <sheetProtection algorithmName="SHA-512" hashValue="9mZJsz1brtRrEdSWLl+Zl7PObO+dSyUz2eal3UJ8ysDmRN9gXXLzFJAcOq+aVuKbAIXhVuo0/SYSj/MaTiImGg==" saltValue="ETTHKPckAi69+hv1//+SWw==" spinCount="100000" sheet="1" objects="1" scenarios="1"/>
  <customSheetViews>
    <customSheetView guid="{A94FFD06-14ED-4FA5-B824-F998F75395E2}"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15515684</v>
      </c>
      <c r="S5" s="707"/>
      <c r="T5" s="707"/>
      <c r="U5" s="707"/>
      <c r="V5" s="707"/>
      <c r="W5" s="707"/>
      <c r="X5" s="707"/>
      <c r="Y5" s="753"/>
      <c r="Z5" s="771">
        <v>36.299999999999997</v>
      </c>
      <c r="AA5" s="771"/>
      <c r="AB5" s="771"/>
      <c r="AC5" s="771"/>
      <c r="AD5" s="772">
        <v>14986954</v>
      </c>
      <c r="AE5" s="772"/>
      <c r="AF5" s="772"/>
      <c r="AG5" s="772"/>
      <c r="AH5" s="772"/>
      <c r="AI5" s="772"/>
      <c r="AJ5" s="772"/>
      <c r="AK5" s="772"/>
      <c r="AL5" s="754">
        <v>64.7</v>
      </c>
      <c r="AM5" s="723"/>
      <c r="AN5" s="723"/>
      <c r="AO5" s="755"/>
      <c r="AP5" s="740" t="s">
        <v>224</v>
      </c>
      <c r="AQ5" s="741"/>
      <c r="AR5" s="741"/>
      <c r="AS5" s="741"/>
      <c r="AT5" s="741"/>
      <c r="AU5" s="741"/>
      <c r="AV5" s="741"/>
      <c r="AW5" s="741"/>
      <c r="AX5" s="741"/>
      <c r="AY5" s="741"/>
      <c r="AZ5" s="741"/>
      <c r="BA5" s="741"/>
      <c r="BB5" s="741"/>
      <c r="BC5" s="741"/>
      <c r="BD5" s="741"/>
      <c r="BE5" s="741"/>
      <c r="BF5" s="742"/>
      <c r="BG5" s="641">
        <v>14986954</v>
      </c>
      <c r="BH5" s="644"/>
      <c r="BI5" s="644"/>
      <c r="BJ5" s="644"/>
      <c r="BK5" s="644"/>
      <c r="BL5" s="644"/>
      <c r="BM5" s="644"/>
      <c r="BN5" s="645"/>
      <c r="BO5" s="703">
        <v>96.6</v>
      </c>
      <c r="BP5" s="703"/>
      <c r="BQ5" s="703"/>
      <c r="BR5" s="703"/>
      <c r="BS5" s="704" t="s">
        <v>123</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516748</v>
      </c>
      <c r="S6" s="644"/>
      <c r="T6" s="644"/>
      <c r="U6" s="644"/>
      <c r="V6" s="644"/>
      <c r="W6" s="644"/>
      <c r="X6" s="644"/>
      <c r="Y6" s="645"/>
      <c r="Z6" s="703">
        <v>1.2</v>
      </c>
      <c r="AA6" s="703"/>
      <c r="AB6" s="703"/>
      <c r="AC6" s="703"/>
      <c r="AD6" s="704">
        <v>516748</v>
      </c>
      <c r="AE6" s="704"/>
      <c r="AF6" s="704"/>
      <c r="AG6" s="704"/>
      <c r="AH6" s="704"/>
      <c r="AI6" s="704"/>
      <c r="AJ6" s="704"/>
      <c r="AK6" s="704"/>
      <c r="AL6" s="646">
        <v>2.2000000000000002</v>
      </c>
      <c r="AM6" s="647"/>
      <c r="AN6" s="647"/>
      <c r="AO6" s="705"/>
      <c r="AP6" s="638" t="s">
        <v>229</v>
      </c>
      <c r="AQ6" s="639"/>
      <c r="AR6" s="639"/>
      <c r="AS6" s="639"/>
      <c r="AT6" s="639"/>
      <c r="AU6" s="639"/>
      <c r="AV6" s="639"/>
      <c r="AW6" s="639"/>
      <c r="AX6" s="639"/>
      <c r="AY6" s="639"/>
      <c r="AZ6" s="639"/>
      <c r="BA6" s="639"/>
      <c r="BB6" s="639"/>
      <c r="BC6" s="639"/>
      <c r="BD6" s="639"/>
      <c r="BE6" s="639"/>
      <c r="BF6" s="640"/>
      <c r="BG6" s="641">
        <v>14986954</v>
      </c>
      <c r="BH6" s="644"/>
      <c r="BI6" s="644"/>
      <c r="BJ6" s="644"/>
      <c r="BK6" s="644"/>
      <c r="BL6" s="644"/>
      <c r="BM6" s="644"/>
      <c r="BN6" s="645"/>
      <c r="BO6" s="703">
        <v>96.6</v>
      </c>
      <c r="BP6" s="703"/>
      <c r="BQ6" s="703"/>
      <c r="BR6" s="703"/>
      <c r="BS6" s="704" t="s">
        <v>123</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322265</v>
      </c>
      <c r="CS6" s="644"/>
      <c r="CT6" s="644"/>
      <c r="CU6" s="644"/>
      <c r="CV6" s="644"/>
      <c r="CW6" s="644"/>
      <c r="CX6" s="644"/>
      <c r="CY6" s="645"/>
      <c r="CZ6" s="754">
        <v>0.8</v>
      </c>
      <c r="DA6" s="723"/>
      <c r="DB6" s="723"/>
      <c r="DC6" s="757"/>
      <c r="DD6" s="649" t="s">
        <v>231</v>
      </c>
      <c r="DE6" s="644"/>
      <c r="DF6" s="644"/>
      <c r="DG6" s="644"/>
      <c r="DH6" s="644"/>
      <c r="DI6" s="644"/>
      <c r="DJ6" s="644"/>
      <c r="DK6" s="644"/>
      <c r="DL6" s="644"/>
      <c r="DM6" s="644"/>
      <c r="DN6" s="644"/>
      <c r="DO6" s="644"/>
      <c r="DP6" s="645"/>
      <c r="DQ6" s="649">
        <v>322265</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19807</v>
      </c>
      <c r="S7" s="644"/>
      <c r="T7" s="644"/>
      <c r="U7" s="644"/>
      <c r="V7" s="644"/>
      <c r="W7" s="644"/>
      <c r="X7" s="644"/>
      <c r="Y7" s="645"/>
      <c r="Z7" s="703">
        <v>0</v>
      </c>
      <c r="AA7" s="703"/>
      <c r="AB7" s="703"/>
      <c r="AC7" s="703"/>
      <c r="AD7" s="704">
        <v>19807</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6500227</v>
      </c>
      <c r="BH7" s="644"/>
      <c r="BI7" s="644"/>
      <c r="BJ7" s="644"/>
      <c r="BK7" s="644"/>
      <c r="BL7" s="644"/>
      <c r="BM7" s="644"/>
      <c r="BN7" s="645"/>
      <c r="BO7" s="703">
        <v>41.9</v>
      </c>
      <c r="BP7" s="703"/>
      <c r="BQ7" s="703"/>
      <c r="BR7" s="703"/>
      <c r="BS7" s="704" t="s">
        <v>231</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4690537</v>
      </c>
      <c r="CS7" s="644"/>
      <c r="CT7" s="644"/>
      <c r="CU7" s="644"/>
      <c r="CV7" s="644"/>
      <c r="CW7" s="644"/>
      <c r="CX7" s="644"/>
      <c r="CY7" s="645"/>
      <c r="CZ7" s="703">
        <v>12.1</v>
      </c>
      <c r="DA7" s="703"/>
      <c r="DB7" s="703"/>
      <c r="DC7" s="703"/>
      <c r="DD7" s="649">
        <v>650178</v>
      </c>
      <c r="DE7" s="644"/>
      <c r="DF7" s="644"/>
      <c r="DG7" s="644"/>
      <c r="DH7" s="644"/>
      <c r="DI7" s="644"/>
      <c r="DJ7" s="644"/>
      <c r="DK7" s="644"/>
      <c r="DL7" s="644"/>
      <c r="DM7" s="644"/>
      <c r="DN7" s="644"/>
      <c r="DO7" s="644"/>
      <c r="DP7" s="645"/>
      <c r="DQ7" s="649">
        <v>3622784</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67769</v>
      </c>
      <c r="S8" s="644"/>
      <c r="T8" s="644"/>
      <c r="U8" s="644"/>
      <c r="V8" s="644"/>
      <c r="W8" s="644"/>
      <c r="X8" s="644"/>
      <c r="Y8" s="645"/>
      <c r="Z8" s="703">
        <v>0.2</v>
      </c>
      <c r="AA8" s="703"/>
      <c r="AB8" s="703"/>
      <c r="AC8" s="703"/>
      <c r="AD8" s="704">
        <v>67769</v>
      </c>
      <c r="AE8" s="704"/>
      <c r="AF8" s="704"/>
      <c r="AG8" s="704"/>
      <c r="AH8" s="704"/>
      <c r="AI8" s="704"/>
      <c r="AJ8" s="704"/>
      <c r="AK8" s="704"/>
      <c r="AL8" s="646">
        <v>0.3</v>
      </c>
      <c r="AM8" s="647"/>
      <c r="AN8" s="647"/>
      <c r="AO8" s="705"/>
      <c r="AP8" s="638" t="s">
        <v>236</v>
      </c>
      <c r="AQ8" s="639"/>
      <c r="AR8" s="639"/>
      <c r="AS8" s="639"/>
      <c r="AT8" s="639"/>
      <c r="AU8" s="639"/>
      <c r="AV8" s="639"/>
      <c r="AW8" s="639"/>
      <c r="AX8" s="639"/>
      <c r="AY8" s="639"/>
      <c r="AZ8" s="639"/>
      <c r="BA8" s="639"/>
      <c r="BB8" s="639"/>
      <c r="BC8" s="639"/>
      <c r="BD8" s="639"/>
      <c r="BE8" s="639"/>
      <c r="BF8" s="640"/>
      <c r="BG8" s="641">
        <v>199968</v>
      </c>
      <c r="BH8" s="644"/>
      <c r="BI8" s="644"/>
      <c r="BJ8" s="644"/>
      <c r="BK8" s="644"/>
      <c r="BL8" s="644"/>
      <c r="BM8" s="644"/>
      <c r="BN8" s="645"/>
      <c r="BO8" s="703">
        <v>1.3</v>
      </c>
      <c r="BP8" s="703"/>
      <c r="BQ8" s="703"/>
      <c r="BR8" s="703"/>
      <c r="BS8" s="649" t="s">
        <v>131</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15085756</v>
      </c>
      <c r="CS8" s="644"/>
      <c r="CT8" s="644"/>
      <c r="CU8" s="644"/>
      <c r="CV8" s="644"/>
      <c r="CW8" s="644"/>
      <c r="CX8" s="644"/>
      <c r="CY8" s="645"/>
      <c r="CZ8" s="703">
        <v>38.799999999999997</v>
      </c>
      <c r="DA8" s="703"/>
      <c r="DB8" s="703"/>
      <c r="DC8" s="703"/>
      <c r="DD8" s="649">
        <v>67527</v>
      </c>
      <c r="DE8" s="644"/>
      <c r="DF8" s="644"/>
      <c r="DG8" s="644"/>
      <c r="DH8" s="644"/>
      <c r="DI8" s="644"/>
      <c r="DJ8" s="644"/>
      <c r="DK8" s="644"/>
      <c r="DL8" s="644"/>
      <c r="DM8" s="644"/>
      <c r="DN8" s="644"/>
      <c r="DO8" s="644"/>
      <c r="DP8" s="645"/>
      <c r="DQ8" s="649">
        <v>7805682</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73749</v>
      </c>
      <c r="S9" s="644"/>
      <c r="T9" s="644"/>
      <c r="U9" s="644"/>
      <c r="V9" s="644"/>
      <c r="W9" s="644"/>
      <c r="X9" s="644"/>
      <c r="Y9" s="645"/>
      <c r="Z9" s="703">
        <v>0.2</v>
      </c>
      <c r="AA9" s="703"/>
      <c r="AB9" s="703"/>
      <c r="AC9" s="703"/>
      <c r="AD9" s="704">
        <v>73749</v>
      </c>
      <c r="AE9" s="704"/>
      <c r="AF9" s="704"/>
      <c r="AG9" s="704"/>
      <c r="AH9" s="704"/>
      <c r="AI9" s="704"/>
      <c r="AJ9" s="704"/>
      <c r="AK9" s="704"/>
      <c r="AL9" s="646">
        <v>0.3</v>
      </c>
      <c r="AM9" s="647"/>
      <c r="AN9" s="647"/>
      <c r="AO9" s="705"/>
      <c r="AP9" s="638" t="s">
        <v>239</v>
      </c>
      <c r="AQ9" s="639"/>
      <c r="AR9" s="639"/>
      <c r="AS9" s="639"/>
      <c r="AT9" s="639"/>
      <c r="AU9" s="639"/>
      <c r="AV9" s="639"/>
      <c r="AW9" s="639"/>
      <c r="AX9" s="639"/>
      <c r="AY9" s="639"/>
      <c r="AZ9" s="639"/>
      <c r="BA9" s="639"/>
      <c r="BB9" s="639"/>
      <c r="BC9" s="639"/>
      <c r="BD9" s="639"/>
      <c r="BE9" s="639"/>
      <c r="BF9" s="640"/>
      <c r="BG9" s="641">
        <v>5366524</v>
      </c>
      <c r="BH9" s="644"/>
      <c r="BI9" s="644"/>
      <c r="BJ9" s="644"/>
      <c r="BK9" s="644"/>
      <c r="BL9" s="644"/>
      <c r="BM9" s="644"/>
      <c r="BN9" s="645"/>
      <c r="BO9" s="703">
        <v>34.6</v>
      </c>
      <c r="BP9" s="703"/>
      <c r="BQ9" s="703"/>
      <c r="BR9" s="703"/>
      <c r="BS9" s="649" t="s">
        <v>123</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3219201</v>
      </c>
      <c r="CS9" s="644"/>
      <c r="CT9" s="644"/>
      <c r="CU9" s="644"/>
      <c r="CV9" s="644"/>
      <c r="CW9" s="644"/>
      <c r="CX9" s="644"/>
      <c r="CY9" s="645"/>
      <c r="CZ9" s="703">
        <v>8.3000000000000007</v>
      </c>
      <c r="DA9" s="703"/>
      <c r="DB9" s="703"/>
      <c r="DC9" s="703"/>
      <c r="DD9" s="649">
        <v>50878</v>
      </c>
      <c r="DE9" s="644"/>
      <c r="DF9" s="644"/>
      <c r="DG9" s="644"/>
      <c r="DH9" s="644"/>
      <c r="DI9" s="644"/>
      <c r="DJ9" s="644"/>
      <c r="DK9" s="644"/>
      <c r="DL9" s="644"/>
      <c r="DM9" s="644"/>
      <c r="DN9" s="644"/>
      <c r="DO9" s="644"/>
      <c r="DP9" s="645"/>
      <c r="DQ9" s="649">
        <v>2696105</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231</v>
      </c>
      <c r="S10" s="644"/>
      <c r="T10" s="644"/>
      <c r="U10" s="644"/>
      <c r="V10" s="644"/>
      <c r="W10" s="644"/>
      <c r="X10" s="644"/>
      <c r="Y10" s="645"/>
      <c r="Z10" s="703" t="s">
        <v>131</v>
      </c>
      <c r="AA10" s="703"/>
      <c r="AB10" s="703"/>
      <c r="AC10" s="703"/>
      <c r="AD10" s="704" t="s">
        <v>131</v>
      </c>
      <c r="AE10" s="704"/>
      <c r="AF10" s="704"/>
      <c r="AG10" s="704"/>
      <c r="AH10" s="704"/>
      <c r="AI10" s="704"/>
      <c r="AJ10" s="704"/>
      <c r="AK10" s="704"/>
      <c r="AL10" s="646" t="s">
        <v>123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319716</v>
      </c>
      <c r="BH10" s="644"/>
      <c r="BI10" s="644"/>
      <c r="BJ10" s="644"/>
      <c r="BK10" s="644"/>
      <c r="BL10" s="644"/>
      <c r="BM10" s="644"/>
      <c r="BN10" s="645"/>
      <c r="BO10" s="703">
        <v>2.1</v>
      </c>
      <c r="BP10" s="703"/>
      <c r="BQ10" s="703"/>
      <c r="BR10" s="703"/>
      <c r="BS10" s="649" t="s">
        <v>123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188985</v>
      </c>
      <c r="CS10" s="644"/>
      <c r="CT10" s="644"/>
      <c r="CU10" s="644"/>
      <c r="CV10" s="644"/>
      <c r="CW10" s="644"/>
      <c r="CX10" s="644"/>
      <c r="CY10" s="645"/>
      <c r="CZ10" s="703">
        <v>0.5</v>
      </c>
      <c r="DA10" s="703"/>
      <c r="DB10" s="703"/>
      <c r="DC10" s="703"/>
      <c r="DD10" s="649" t="s">
        <v>244</v>
      </c>
      <c r="DE10" s="644"/>
      <c r="DF10" s="644"/>
      <c r="DG10" s="644"/>
      <c r="DH10" s="644"/>
      <c r="DI10" s="644"/>
      <c r="DJ10" s="644"/>
      <c r="DK10" s="644"/>
      <c r="DL10" s="644"/>
      <c r="DM10" s="644"/>
      <c r="DN10" s="644"/>
      <c r="DO10" s="644"/>
      <c r="DP10" s="645"/>
      <c r="DQ10" s="649">
        <v>83351</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131</v>
      </c>
      <c r="AE11" s="704"/>
      <c r="AF11" s="704"/>
      <c r="AG11" s="704"/>
      <c r="AH11" s="704"/>
      <c r="AI11" s="704"/>
      <c r="AJ11" s="704"/>
      <c r="AK11" s="704"/>
      <c r="AL11" s="646" t="s">
        <v>131</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614019</v>
      </c>
      <c r="BH11" s="644"/>
      <c r="BI11" s="644"/>
      <c r="BJ11" s="644"/>
      <c r="BK11" s="644"/>
      <c r="BL11" s="644"/>
      <c r="BM11" s="644"/>
      <c r="BN11" s="645"/>
      <c r="BO11" s="703">
        <v>4</v>
      </c>
      <c r="BP11" s="703"/>
      <c r="BQ11" s="703"/>
      <c r="BR11" s="703"/>
      <c r="BS11" s="649" t="s">
        <v>123</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1265464</v>
      </c>
      <c r="CS11" s="644"/>
      <c r="CT11" s="644"/>
      <c r="CU11" s="644"/>
      <c r="CV11" s="644"/>
      <c r="CW11" s="644"/>
      <c r="CX11" s="644"/>
      <c r="CY11" s="645"/>
      <c r="CZ11" s="703">
        <v>3.3</v>
      </c>
      <c r="DA11" s="703"/>
      <c r="DB11" s="703"/>
      <c r="DC11" s="703"/>
      <c r="DD11" s="649">
        <v>223664</v>
      </c>
      <c r="DE11" s="644"/>
      <c r="DF11" s="644"/>
      <c r="DG11" s="644"/>
      <c r="DH11" s="644"/>
      <c r="DI11" s="644"/>
      <c r="DJ11" s="644"/>
      <c r="DK11" s="644"/>
      <c r="DL11" s="644"/>
      <c r="DM11" s="644"/>
      <c r="DN11" s="644"/>
      <c r="DO11" s="644"/>
      <c r="DP11" s="645"/>
      <c r="DQ11" s="649">
        <v>1008204</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1792012</v>
      </c>
      <c r="S12" s="644"/>
      <c r="T12" s="644"/>
      <c r="U12" s="644"/>
      <c r="V12" s="644"/>
      <c r="W12" s="644"/>
      <c r="X12" s="644"/>
      <c r="Y12" s="645"/>
      <c r="Z12" s="703">
        <v>4.2</v>
      </c>
      <c r="AA12" s="703"/>
      <c r="AB12" s="703"/>
      <c r="AC12" s="703"/>
      <c r="AD12" s="704">
        <v>1792012</v>
      </c>
      <c r="AE12" s="704"/>
      <c r="AF12" s="704"/>
      <c r="AG12" s="704"/>
      <c r="AH12" s="704"/>
      <c r="AI12" s="704"/>
      <c r="AJ12" s="704"/>
      <c r="AK12" s="704"/>
      <c r="AL12" s="646">
        <v>7.7</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7446862</v>
      </c>
      <c r="BH12" s="644"/>
      <c r="BI12" s="644"/>
      <c r="BJ12" s="644"/>
      <c r="BK12" s="644"/>
      <c r="BL12" s="644"/>
      <c r="BM12" s="644"/>
      <c r="BN12" s="645"/>
      <c r="BO12" s="703">
        <v>48</v>
      </c>
      <c r="BP12" s="703"/>
      <c r="BQ12" s="703"/>
      <c r="BR12" s="703"/>
      <c r="BS12" s="649" t="s">
        <v>131</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347530</v>
      </c>
      <c r="CS12" s="644"/>
      <c r="CT12" s="644"/>
      <c r="CU12" s="644"/>
      <c r="CV12" s="644"/>
      <c r="CW12" s="644"/>
      <c r="CX12" s="644"/>
      <c r="CY12" s="645"/>
      <c r="CZ12" s="703">
        <v>0.9</v>
      </c>
      <c r="DA12" s="703"/>
      <c r="DB12" s="703"/>
      <c r="DC12" s="703"/>
      <c r="DD12" s="649" t="s">
        <v>123</v>
      </c>
      <c r="DE12" s="644"/>
      <c r="DF12" s="644"/>
      <c r="DG12" s="644"/>
      <c r="DH12" s="644"/>
      <c r="DI12" s="644"/>
      <c r="DJ12" s="644"/>
      <c r="DK12" s="644"/>
      <c r="DL12" s="644"/>
      <c r="DM12" s="644"/>
      <c r="DN12" s="644"/>
      <c r="DO12" s="644"/>
      <c r="DP12" s="645"/>
      <c r="DQ12" s="649">
        <v>165478</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t="s">
        <v>231</v>
      </c>
      <c r="S13" s="644"/>
      <c r="T13" s="644"/>
      <c r="U13" s="644"/>
      <c r="V13" s="644"/>
      <c r="W13" s="644"/>
      <c r="X13" s="644"/>
      <c r="Y13" s="645"/>
      <c r="Z13" s="703" t="s">
        <v>244</v>
      </c>
      <c r="AA13" s="703"/>
      <c r="AB13" s="703"/>
      <c r="AC13" s="703"/>
      <c r="AD13" s="704" t="s">
        <v>123</v>
      </c>
      <c r="AE13" s="704"/>
      <c r="AF13" s="704"/>
      <c r="AG13" s="704"/>
      <c r="AH13" s="704"/>
      <c r="AI13" s="704"/>
      <c r="AJ13" s="704"/>
      <c r="AK13" s="704"/>
      <c r="AL13" s="646" t="s">
        <v>123</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7364003</v>
      </c>
      <c r="BH13" s="644"/>
      <c r="BI13" s="644"/>
      <c r="BJ13" s="644"/>
      <c r="BK13" s="644"/>
      <c r="BL13" s="644"/>
      <c r="BM13" s="644"/>
      <c r="BN13" s="645"/>
      <c r="BO13" s="703">
        <v>47.5</v>
      </c>
      <c r="BP13" s="703"/>
      <c r="BQ13" s="703"/>
      <c r="BR13" s="703"/>
      <c r="BS13" s="649" t="s">
        <v>123</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3060019</v>
      </c>
      <c r="CS13" s="644"/>
      <c r="CT13" s="644"/>
      <c r="CU13" s="644"/>
      <c r="CV13" s="644"/>
      <c r="CW13" s="644"/>
      <c r="CX13" s="644"/>
      <c r="CY13" s="645"/>
      <c r="CZ13" s="703">
        <v>7.9</v>
      </c>
      <c r="DA13" s="703"/>
      <c r="DB13" s="703"/>
      <c r="DC13" s="703"/>
      <c r="DD13" s="649">
        <v>609569</v>
      </c>
      <c r="DE13" s="644"/>
      <c r="DF13" s="644"/>
      <c r="DG13" s="644"/>
      <c r="DH13" s="644"/>
      <c r="DI13" s="644"/>
      <c r="DJ13" s="644"/>
      <c r="DK13" s="644"/>
      <c r="DL13" s="644"/>
      <c r="DM13" s="644"/>
      <c r="DN13" s="644"/>
      <c r="DO13" s="644"/>
      <c r="DP13" s="645"/>
      <c r="DQ13" s="649">
        <v>2212378</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244</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296334</v>
      </c>
      <c r="BH14" s="644"/>
      <c r="BI14" s="644"/>
      <c r="BJ14" s="644"/>
      <c r="BK14" s="644"/>
      <c r="BL14" s="644"/>
      <c r="BM14" s="644"/>
      <c r="BN14" s="645"/>
      <c r="BO14" s="703">
        <v>1.9</v>
      </c>
      <c r="BP14" s="703"/>
      <c r="BQ14" s="703"/>
      <c r="BR14" s="703"/>
      <c r="BS14" s="649" t="s">
        <v>123</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1655695</v>
      </c>
      <c r="CS14" s="644"/>
      <c r="CT14" s="644"/>
      <c r="CU14" s="644"/>
      <c r="CV14" s="644"/>
      <c r="CW14" s="644"/>
      <c r="CX14" s="644"/>
      <c r="CY14" s="645"/>
      <c r="CZ14" s="703">
        <v>4.3</v>
      </c>
      <c r="DA14" s="703"/>
      <c r="DB14" s="703"/>
      <c r="DC14" s="703"/>
      <c r="DD14" s="649">
        <v>30101</v>
      </c>
      <c r="DE14" s="644"/>
      <c r="DF14" s="644"/>
      <c r="DG14" s="644"/>
      <c r="DH14" s="644"/>
      <c r="DI14" s="644"/>
      <c r="DJ14" s="644"/>
      <c r="DK14" s="644"/>
      <c r="DL14" s="644"/>
      <c r="DM14" s="644"/>
      <c r="DN14" s="644"/>
      <c r="DO14" s="644"/>
      <c r="DP14" s="645"/>
      <c r="DQ14" s="649">
        <v>1623558</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214412</v>
      </c>
      <c r="S15" s="644"/>
      <c r="T15" s="644"/>
      <c r="U15" s="644"/>
      <c r="V15" s="644"/>
      <c r="W15" s="644"/>
      <c r="X15" s="644"/>
      <c r="Y15" s="645"/>
      <c r="Z15" s="703">
        <v>0.5</v>
      </c>
      <c r="AA15" s="703"/>
      <c r="AB15" s="703"/>
      <c r="AC15" s="703"/>
      <c r="AD15" s="704">
        <v>214412</v>
      </c>
      <c r="AE15" s="704"/>
      <c r="AF15" s="704"/>
      <c r="AG15" s="704"/>
      <c r="AH15" s="704"/>
      <c r="AI15" s="704"/>
      <c r="AJ15" s="704"/>
      <c r="AK15" s="704"/>
      <c r="AL15" s="646">
        <v>0.9</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743531</v>
      </c>
      <c r="BH15" s="644"/>
      <c r="BI15" s="644"/>
      <c r="BJ15" s="644"/>
      <c r="BK15" s="644"/>
      <c r="BL15" s="644"/>
      <c r="BM15" s="644"/>
      <c r="BN15" s="645"/>
      <c r="BO15" s="703">
        <v>4.8</v>
      </c>
      <c r="BP15" s="703"/>
      <c r="BQ15" s="703"/>
      <c r="BR15" s="703"/>
      <c r="BS15" s="649" t="s">
        <v>123</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5552963</v>
      </c>
      <c r="CS15" s="644"/>
      <c r="CT15" s="644"/>
      <c r="CU15" s="644"/>
      <c r="CV15" s="644"/>
      <c r="CW15" s="644"/>
      <c r="CX15" s="644"/>
      <c r="CY15" s="645"/>
      <c r="CZ15" s="703">
        <v>14.3</v>
      </c>
      <c r="DA15" s="703"/>
      <c r="DB15" s="703"/>
      <c r="DC15" s="703"/>
      <c r="DD15" s="649">
        <v>2156148</v>
      </c>
      <c r="DE15" s="644"/>
      <c r="DF15" s="644"/>
      <c r="DG15" s="644"/>
      <c r="DH15" s="644"/>
      <c r="DI15" s="644"/>
      <c r="DJ15" s="644"/>
      <c r="DK15" s="644"/>
      <c r="DL15" s="644"/>
      <c r="DM15" s="644"/>
      <c r="DN15" s="644"/>
      <c r="DO15" s="644"/>
      <c r="DP15" s="645"/>
      <c r="DQ15" s="649">
        <v>2870273</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231</v>
      </c>
      <c r="BP16" s="703"/>
      <c r="BQ16" s="703"/>
      <c r="BR16" s="703"/>
      <c r="BS16" s="649" t="s">
        <v>123</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123</v>
      </c>
      <c r="DA16" s="703"/>
      <c r="DB16" s="703"/>
      <c r="DC16" s="703"/>
      <c r="DD16" s="649" t="s">
        <v>231</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92618</v>
      </c>
      <c r="S17" s="644"/>
      <c r="T17" s="644"/>
      <c r="U17" s="644"/>
      <c r="V17" s="644"/>
      <c r="W17" s="644"/>
      <c r="X17" s="644"/>
      <c r="Y17" s="645"/>
      <c r="Z17" s="703">
        <v>0.2</v>
      </c>
      <c r="AA17" s="703"/>
      <c r="AB17" s="703"/>
      <c r="AC17" s="703"/>
      <c r="AD17" s="704">
        <v>92618</v>
      </c>
      <c r="AE17" s="704"/>
      <c r="AF17" s="704"/>
      <c r="AG17" s="704"/>
      <c r="AH17" s="704"/>
      <c r="AI17" s="704"/>
      <c r="AJ17" s="704"/>
      <c r="AK17" s="704"/>
      <c r="AL17" s="646">
        <v>0.4</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231</v>
      </c>
      <c r="BH17" s="644"/>
      <c r="BI17" s="644"/>
      <c r="BJ17" s="644"/>
      <c r="BK17" s="644"/>
      <c r="BL17" s="644"/>
      <c r="BM17" s="644"/>
      <c r="BN17" s="645"/>
      <c r="BO17" s="703" t="s">
        <v>231</v>
      </c>
      <c r="BP17" s="703"/>
      <c r="BQ17" s="703"/>
      <c r="BR17" s="703"/>
      <c r="BS17" s="649" t="s">
        <v>123</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3454110</v>
      </c>
      <c r="CS17" s="644"/>
      <c r="CT17" s="644"/>
      <c r="CU17" s="644"/>
      <c r="CV17" s="644"/>
      <c r="CW17" s="644"/>
      <c r="CX17" s="644"/>
      <c r="CY17" s="645"/>
      <c r="CZ17" s="703">
        <v>8.9</v>
      </c>
      <c r="DA17" s="703"/>
      <c r="DB17" s="703"/>
      <c r="DC17" s="703"/>
      <c r="DD17" s="649" t="s">
        <v>123</v>
      </c>
      <c r="DE17" s="644"/>
      <c r="DF17" s="644"/>
      <c r="DG17" s="644"/>
      <c r="DH17" s="644"/>
      <c r="DI17" s="644"/>
      <c r="DJ17" s="644"/>
      <c r="DK17" s="644"/>
      <c r="DL17" s="644"/>
      <c r="DM17" s="644"/>
      <c r="DN17" s="644"/>
      <c r="DO17" s="644"/>
      <c r="DP17" s="645"/>
      <c r="DQ17" s="649">
        <v>3453771</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6128439</v>
      </c>
      <c r="S18" s="644"/>
      <c r="T18" s="644"/>
      <c r="U18" s="644"/>
      <c r="V18" s="644"/>
      <c r="W18" s="644"/>
      <c r="X18" s="644"/>
      <c r="Y18" s="645"/>
      <c r="Z18" s="703">
        <v>14.3</v>
      </c>
      <c r="AA18" s="703"/>
      <c r="AB18" s="703"/>
      <c r="AC18" s="703"/>
      <c r="AD18" s="704">
        <v>5349055</v>
      </c>
      <c r="AE18" s="704"/>
      <c r="AF18" s="704"/>
      <c r="AG18" s="704"/>
      <c r="AH18" s="704"/>
      <c r="AI18" s="704"/>
      <c r="AJ18" s="704"/>
      <c r="AK18" s="704"/>
      <c r="AL18" s="646">
        <v>23.1</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231</v>
      </c>
      <c r="BP18" s="703"/>
      <c r="BQ18" s="703"/>
      <c r="BR18" s="703"/>
      <c r="BS18" s="649" t="s">
        <v>231</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231</v>
      </c>
      <c r="CS18" s="644"/>
      <c r="CT18" s="644"/>
      <c r="CU18" s="644"/>
      <c r="CV18" s="644"/>
      <c r="CW18" s="644"/>
      <c r="CX18" s="644"/>
      <c r="CY18" s="645"/>
      <c r="CZ18" s="703" t="s">
        <v>123</v>
      </c>
      <c r="DA18" s="703"/>
      <c r="DB18" s="703"/>
      <c r="DC18" s="703"/>
      <c r="DD18" s="649" t="s">
        <v>231</v>
      </c>
      <c r="DE18" s="644"/>
      <c r="DF18" s="644"/>
      <c r="DG18" s="644"/>
      <c r="DH18" s="644"/>
      <c r="DI18" s="644"/>
      <c r="DJ18" s="644"/>
      <c r="DK18" s="644"/>
      <c r="DL18" s="644"/>
      <c r="DM18" s="644"/>
      <c r="DN18" s="644"/>
      <c r="DO18" s="644"/>
      <c r="DP18" s="645"/>
      <c r="DQ18" s="649" t="s">
        <v>231</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5349055</v>
      </c>
      <c r="S19" s="644"/>
      <c r="T19" s="644"/>
      <c r="U19" s="644"/>
      <c r="V19" s="644"/>
      <c r="W19" s="644"/>
      <c r="X19" s="644"/>
      <c r="Y19" s="645"/>
      <c r="Z19" s="703">
        <v>12.5</v>
      </c>
      <c r="AA19" s="703"/>
      <c r="AB19" s="703"/>
      <c r="AC19" s="703"/>
      <c r="AD19" s="704">
        <v>5349055</v>
      </c>
      <c r="AE19" s="704"/>
      <c r="AF19" s="704"/>
      <c r="AG19" s="704"/>
      <c r="AH19" s="704"/>
      <c r="AI19" s="704"/>
      <c r="AJ19" s="704"/>
      <c r="AK19" s="704"/>
      <c r="AL19" s="646">
        <v>23.1</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528730</v>
      </c>
      <c r="BH19" s="644"/>
      <c r="BI19" s="644"/>
      <c r="BJ19" s="644"/>
      <c r="BK19" s="644"/>
      <c r="BL19" s="644"/>
      <c r="BM19" s="644"/>
      <c r="BN19" s="645"/>
      <c r="BO19" s="703">
        <v>3.4</v>
      </c>
      <c r="BP19" s="703"/>
      <c r="BQ19" s="703"/>
      <c r="BR19" s="703"/>
      <c r="BS19" s="649" t="s">
        <v>123</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231</v>
      </c>
      <c r="DA19" s="703"/>
      <c r="DB19" s="703"/>
      <c r="DC19" s="703"/>
      <c r="DD19" s="649" t="s">
        <v>231</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774608</v>
      </c>
      <c r="S20" s="644"/>
      <c r="T20" s="644"/>
      <c r="U20" s="644"/>
      <c r="V20" s="644"/>
      <c r="W20" s="644"/>
      <c r="X20" s="644"/>
      <c r="Y20" s="645"/>
      <c r="Z20" s="703">
        <v>1.8</v>
      </c>
      <c r="AA20" s="703"/>
      <c r="AB20" s="703"/>
      <c r="AC20" s="703"/>
      <c r="AD20" s="704" t="s">
        <v>231</v>
      </c>
      <c r="AE20" s="704"/>
      <c r="AF20" s="704"/>
      <c r="AG20" s="704"/>
      <c r="AH20" s="704"/>
      <c r="AI20" s="704"/>
      <c r="AJ20" s="704"/>
      <c r="AK20" s="704"/>
      <c r="AL20" s="646" t="s">
        <v>123</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528730</v>
      </c>
      <c r="BH20" s="644"/>
      <c r="BI20" s="644"/>
      <c r="BJ20" s="644"/>
      <c r="BK20" s="644"/>
      <c r="BL20" s="644"/>
      <c r="BM20" s="644"/>
      <c r="BN20" s="645"/>
      <c r="BO20" s="703">
        <v>3.4</v>
      </c>
      <c r="BP20" s="703"/>
      <c r="BQ20" s="703"/>
      <c r="BR20" s="703"/>
      <c r="BS20" s="649" t="s">
        <v>123</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38842525</v>
      </c>
      <c r="CS20" s="644"/>
      <c r="CT20" s="644"/>
      <c r="CU20" s="644"/>
      <c r="CV20" s="644"/>
      <c r="CW20" s="644"/>
      <c r="CX20" s="644"/>
      <c r="CY20" s="645"/>
      <c r="CZ20" s="703">
        <v>100</v>
      </c>
      <c r="DA20" s="703"/>
      <c r="DB20" s="703"/>
      <c r="DC20" s="703"/>
      <c r="DD20" s="649">
        <v>3788065</v>
      </c>
      <c r="DE20" s="644"/>
      <c r="DF20" s="644"/>
      <c r="DG20" s="644"/>
      <c r="DH20" s="644"/>
      <c r="DI20" s="644"/>
      <c r="DJ20" s="644"/>
      <c r="DK20" s="644"/>
      <c r="DL20" s="644"/>
      <c r="DM20" s="644"/>
      <c r="DN20" s="644"/>
      <c r="DO20" s="644"/>
      <c r="DP20" s="645"/>
      <c r="DQ20" s="649">
        <v>25863849</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v>4776</v>
      </c>
      <c r="S21" s="644"/>
      <c r="T21" s="644"/>
      <c r="U21" s="644"/>
      <c r="V21" s="644"/>
      <c r="W21" s="644"/>
      <c r="X21" s="644"/>
      <c r="Y21" s="645"/>
      <c r="Z21" s="703">
        <v>0</v>
      </c>
      <c r="AA21" s="703"/>
      <c r="AB21" s="703"/>
      <c r="AC21" s="703"/>
      <c r="AD21" s="704" t="s">
        <v>123</v>
      </c>
      <c r="AE21" s="704"/>
      <c r="AF21" s="704"/>
      <c r="AG21" s="704"/>
      <c r="AH21" s="704"/>
      <c r="AI21" s="704"/>
      <c r="AJ21" s="704"/>
      <c r="AK21" s="704"/>
      <c r="AL21" s="646" t="s">
        <v>231</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24421238</v>
      </c>
      <c r="S22" s="644"/>
      <c r="T22" s="644"/>
      <c r="U22" s="644"/>
      <c r="V22" s="644"/>
      <c r="W22" s="644"/>
      <c r="X22" s="644"/>
      <c r="Y22" s="645"/>
      <c r="Z22" s="703">
        <v>57.1</v>
      </c>
      <c r="AA22" s="703"/>
      <c r="AB22" s="703"/>
      <c r="AC22" s="703"/>
      <c r="AD22" s="704">
        <v>23113124</v>
      </c>
      <c r="AE22" s="704"/>
      <c r="AF22" s="704"/>
      <c r="AG22" s="704"/>
      <c r="AH22" s="704"/>
      <c r="AI22" s="704"/>
      <c r="AJ22" s="704"/>
      <c r="AK22" s="704"/>
      <c r="AL22" s="646">
        <v>99.7</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231</v>
      </c>
      <c r="BP22" s="703"/>
      <c r="BQ22" s="703"/>
      <c r="BR22" s="703"/>
      <c r="BS22" s="649" t="s">
        <v>231</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20308</v>
      </c>
      <c r="S23" s="644"/>
      <c r="T23" s="644"/>
      <c r="U23" s="644"/>
      <c r="V23" s="644"/>
      <c r="W23" s="644"/>
      <c r="X23" s="644"/>
      <c r="Y23" s="645"/>
      <c r="Z23" s="703">
        <v>0</v>
      </c>
      <c r="AA23" s="703"/>
      <c r="AB23" s="703"/>
      <c r="AC23" s="703"/>
      <c r="AD23" s="704">
        <v>20308</v>
      </c>
      <c r="AE23" s="704"/>
      <c r="AF23" s="704"/>
      <c r="AG23" s="704"/>
      <c r="AH23" s="704"/>
      <c r="AI23" s="704"/>
      <c r="AJ23" s="704"/>
      <c r="AK23" s="704"/>
      <c r="AL23" s="646">
        <v>0.1</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v>528730</v>
      </c>
      <c r="BH23" s="644"/>
      <c r="BI23" s="644"/>
      <c r="BJ23" s="644"/>
      <c r="BK23" s="644"/>
      <c r="BL23" s="644"/>
      <c r="BM23" s="644"/>
      <c r="BN23" s="645"/>
      <c r="BO23" s="703">
        <v>3.4</v>
      </c>
      <c r="BP23" s="703"/>
      <c r="BQ23" s="703"/>
      <c r="BR23" s="703"/>
      <c r="BS23" s="649" t="s">
        <v>123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358032</v>
      </c>
      <c r="S24" s="644"/>
      <c r="T24" s="644"/>
      <c r="U24" s="644"/>
      <c r="V24" s="644"/>
      <c r="W24" s="644"/>
      <c r="X24" s="644"/>
      <c r="Y24" s="645"/>
      <c r="Z24" s="703">
        <v>0.8</v>
      </c>
      <c r="AA24" s="703"/>
      <c r="AB24" s="703"/>
      <c r="AC24" s="703"/>
      <c r="AD24" s="704" t="s">
        <v>231</v>
      </c>
      <c r="AE24" s="704"/>
      <c r="AF24" s="704"/>
      <c r="AG24" s="704"/>
      <c r="AH24" s="704"/>
      <c r="AI24" s="704"/>
      <c r="AJ24" s="704"/>
      <c r="AK24" s="704"/>
      <c r="AL24" s="646" t="s">
        <v>131</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231</v>
      </c>
      <c r="BP24" s="703"/>
      <c r="BQ24" s="703"/>
      <c r="BR24" s="703"/>
      <c r="BS24" s="649" t="s">
        <v>123</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18259610</v>
      </c>
      <c r="CS24" s="707"/>
      <c r="CT24" s="707"/>
      <c r="CU24" s="707"/>
      <c r="CV24" s="707"/>
      <c r="CW24" s="707"/>
      <c r="CX24" s="707"/>
      <c r="CY24" s="753"/>
      <c r="CZ24" s="754">
        <v>47</v>
      </c>
      <c r="DA24" s="723"/>
      <c r="DB24" s="723"/>
      <c r="DC24" s="757"/>
      <c r="DD24" s="752">
        <v>11524506</v>
      </c>
      <c r="DE24" s="707"/>
      <c r="DF24" s="707"/>
      <c r="DG24" s="707"/>
      <c r="DH24" s="707"/>
      <c r="DI24" s="707"/>
      <c r="DJ24" s="707"/>
      <c r="DK24" s="753"/>
      <c r="DL24" s="752">
        <v>11303384</v>
      </c>
      <c r="DM24" s="707"/>
      <c r="DN24" s="707"/>
      <c r="DO24" s="707"/>
      <c r="DP24" s="707"/>
      <c r="DQ24" s="707"/>
      <c r="DR24" s="707"/>
      <c r="DS24" s="707"/>
      <c r="DT24" s="707"/>
      <c r="DU24" s="707"/>
      <c r="DV24" s="753"/>
      <c r="DW24" s="754">
        <v>45.6</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363796</v>
      </c>
      <c r="S25" s="644"/>
      <c r="T25" s="644"/>
      <c r="U25" s="644"/>
      <c r="V25" s="644"/>
      <c r="W25" s="644"/>
      <c r="X25" s="644"/>
      <c r="Y25" s="645"/>
      <c r="Z25" s="703">
        <v>0.9</v>
      </c>
      <c r="AA25" s="703"/>
      <c r="AB25" s="703"/>
      <c r="AC25" s="703"/>
      <c r="AD25" s="704">
        <v>38911</v>
      </c>
      <c r="AE25" s="704"/>
      <c r="AF25" s="704"/>
      <c r="AG25" s="704"/>
      <c r="AH25" s="704"/>
      <c r="AI25" s="704"/>
      <c r="AJ25" s="704"/>
      <c r="AK25" s="704"/>
      <c r="AL25" s="646">
        <v>0.2</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231</v>
      </c>
      <c r="BP25" s="703"/>
      <c r="BQ25" s="703"/>
      <c r="BR25" s="703"/>
      <c r="BS25" s="649" t="s">
        <v>131</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5645920</v>
      </c>
      <c r="CS25" s="642"/>
      <c r="CT25" s="642"/>
      <c r="CU25" s="642"/>
      <c r="CV25" s="642"/>
      <c r="CW25" s="642"/>
      <c r="CX25" s="642"/>
      <c r="CY25" s="643"/>
      <c r="CZ25" s="646">
        <v>14.5</v>
      </c>
      <c r="DA25" s="675"/>
      <c r="DB25" s="675"/>
      <c r="DC25" s="676"/>
      <c r="DD25" s="649">
        <v>5232778</v>
      </c>
      <c r="DE25" s="642"/>
      <c r="DF25" s="642"/>
      <c r="DG25" s="642"/>
      <c r="DH25" s="642"/>
      <c r="DI25" s="642"/>
      <c r="DJ25" s="642"/>
      <c r="DK25" s="643"/>
      <c r="DL25" s="649">
        <v>5228734</v>
      </c>
      <c r="DM25" s="642"/>
      <c r="DN25" s="642"/>
      <c r="DO25" s="642"/>
      <c r="DP25" s="642"/>
      <c r="DQ25" s="642"/>
      <c r="DR25" s="642"/>
      <c r="DS25" s="642"/>
      <c r="DT25" s="642"/>
      <c r="DU25" s="642"/>
      <c r="DV25" s="643"/>
      <c r="DW25" s="646">
        <v>21.1</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251927</v>
      </c>
      <c r="S26" s="644"/>
      <c r="T26" s="644"/>
      <c r="U26" s="644"/>
      <c r="V26" s="644"/>
      <c r="W26" s="644"/>
      <c r="X26" s="644"/>
      <c r="Y26" s="645"/>
      <c r="Z26" s="703">
        <v>0.6</v>
      </c>
      <c r="AA26" s="703"/>
      <c r="AB26" s="703"/>
      <c r="AC26" s="703"/>
      <c r="AD26" s="704" t="s">
        <v>123</v>
      </c>
      <c r="AE26" s="704"/>
      <c r="AF26" s="704"/>
      <c r="AG26" s="704"/>
      <c r="AH26" s="704"/>
      <c r="AI26" s="704"/>
      <c r="AJ26" s="704"/>
      <c r="AK26" s="704"/>
      <c r="AL26" s="646" t="s">
        <v>231</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231</v>
      </c>
      <c r="BP26" s="703"/>
      <c r="BQ26" s="703"/>
      <c r="BR26" s="703"/>
      <c r="BS26" s="649" t="s">
        <v>231</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3923152</v>
      </c>
      <c r="CS26" s="644"/>
      <c r="CT26" s="644"/>
      <c r="CU26" s="644"/>
      <c r="CV26" s="644"/>
      <c r="CW26" s="644"/>
      <c r="CX26" s="644"/>
      <c r="CY26" s="645"/>
      <c r="CZ26" s="646">
        <v>10.1</v>
      </c>
      <c r="DA26" s="675"/>
      <c r="DB26" s="675"/>
      <c r="DC26" s="676"/>
      <c r="DD26" s="649">
        <v>3527461</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5057555</v>
      </c>
      <c r="S27" s="644"/>
      <c r="T27" s="644"/>
      <c r="U27" s="644"/>
      <c r="V27" s="644"/>
      <c r="W27" s="644"/>
      <c r="X27" s="644"/>
      <c r="Y27" s="645"/>
      <c r="Z27" s="703">
        <v>11.8</v>
      </c>
      <c r="AA27" s="703"/>
      <c r="AB27" s="703"/>
      <c r="AC27" s="703"/>
      <c r="AD27" s="704" t="s">
        <v>123</v>
      </c>
      <c r="AE27" s="704"/>
      <c r="AF27" s="704"/>
      <c r="AG27" s="704"/>
      <c r="AH27" s="704"/>
      <c r="AI27" s="704"/>
      <c r="AJ27" s="704"/>
      <c r="AK27" s="704"/>
      <c r="AL27" s="646" t="s">
        <v>231</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15515684</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9159580</v>
      </c>
      <c r="CS27" s="642"/>
      <c r="CT27" s="642"/>
      <c r="CU27" s="642"/>
      <c r="CV27" s="642"/>
      <c r="CW27" s="642"/>
      <c r="CX27" s="642"/>
      <c r="CY27" s="643"/>
      <c r="CZ27" s="646">
        <v>23.6</v>
      </c>
      <c r="DA27" s="675"/>
      <c r="DB27" s="675"/>
      <c r="DC27" s="676"/>
      <c r="DD27" s="649">
        <v>2837957</v>
      </c>
      <c r="DE27" s="642"/>
      <c r="DF27" s="642"/>
      <c r="DG27" s="642"/>
      <c r="DH27" s="642"/>
      <c r="DI27" s="642"/>
      <c r="DJ27" s="642"/>
      <c r="DK27" s="643"/>
      <c r="DL27" s="649">
        <v>2633393</v>
      </c>
      <c r="DM27" s="642"/>
      <c r="DN27" s="642"/>
      <c r="DO27" s="642"/>
      <c r="DP27" s="642"/>
      <c r="DQ27" s="642"/>
      <c r="DR27" s="642"/>
      <c r="DS27" s="642"/>
      <c r="DT27" s="642"/>
      <c r="DU27" s="642"/>
      <c r="DV27" s="643"/>
      <c r="DW27" s="646">
        <v>10.6</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231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3454110</v>
      </c>
      <c r="CS28" s="644"/>
      <c r="CT28" s="644"/>
      <c r="CU28" s="644"/>
      <c r="CV28" s="644"/>
      <c r="CW28" s="644"/>
      <c r="CX28" s="644"/>
      <c r="CY28" s="645"/>
      <c r="CZ28" s="646">
        <v>8.9</v>
      </c>
      <c r="DA28" s="675"/>
      <c r="DB28" s="675"/>
      <c r="DC28" s="676"/>
      <c r="DD28" s="649">
        <v>3453771</v>
      </c>
      <c r="DE28" s="644"/>
      <c r="DF28" s="644"/>
      <c r="DG28" s="644"/>
      <c r="DH28" s="644"/>
      <c r="DI28" s="644"/>
      <c r="DJ28" s="644"/>
      <c r="DK28" s="645"/>
      <c r="DL28" s="649">
        <v>3441257</v>
      </c>
      <c r="DM28" s="644"/>
      <c r="DN28" s="644"/>
      <c r="DO28" s="644"/>
      <c r="DP28" s="644"/>
      <c r="DQ28" s="644"/>
      <c r="DR28" s="644"/>
      <c r="DS28" s="644"/>
      <c r="DT28" s="644"/>
      <c r="DU28" s="644"/>
      <c r="DV28" s="645"/>
      <c r="DW28" s="646">
        <v>13.9</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2279192</v>
      </c>
      <c r="S29" s="644"/>
      <c r="T29" s="644"/>
      <c r="U29" s="644"/>
      <c r="V29" s="644"/>
      <c r="W29" s="644"/>
      <c r="X29" s="644"/>
      <c r="Y29" s="645"/>
      <c r="Z29" s="703">
        <v>5.3</v>
      </c>
      <c r="AA29" s="703"/>
      <c r="AB29" s="703"/>
      <c r="AC29" s="703"/>
      <c r="AD29" s="704" t="s">
        <v>123</v>
      </c>
      <c r="AE29" s="704"/>
      <c r="AF29" s="704"/>
      <c r="AG29" s="704"/>
      <c r="AH29" s="704"/>
      <c r="AI29" s="704"/>
      <c r="AJ29" s="704"/>
      <c r="AK29" s="704"/>
      <c r="AL29" s="646" t="s">
        <v>131</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3454110</v>
      </c>
      <c r="CS29" s="642"/>
      <c r="CT29" s="642"/>
      <c r="CU29" s="642"/>
      <c r="CV29" s="642"/>
      <c r="CW29" s="642"/>
      <c r="CX29" s="642"/>
      <c r="CY29" s="643"/>
      <c r="CZ29" s="646">
        <v>8.9</v>
      </c>
      <c r="DA29" s="675"/>
      <c r="DB29" s="675"/>
      <c r="DC29" s="676"/>
      <c r="DD29" s="649">
        <v>3453771</v>
      </c>
      <c r="DE29" s="642"/>
      <c r="DF29" s="642"/>
      <c r="DG29" s="642"/>
      <c r="DH29" s="642"/>
      <c r="DI29" s="642"/>
      <c r="DJ29" s="642"/>
      <c r="DK29" s="643"/>
      <c r="DL29" s="649">
        <v>3441257</v>
      </c>
      <c r="DM29" s="642"/>
      <c r="DN29" s="642"/>
      <c r="DO29" s="642"/>
      <c r="DP29" s="642"/>
      <c r="DQ29" s="642"/>
      <c r="DR29" s="642"/>
      <c r="DS29" s="642"/>
      <c r="DT29" s="642"/>
      <c r="DU29" s="642"/>
      <c r="DV29" s="643"/>
      <c r="DW29" s="646">
        <v>13.9</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114111</v>
      </c>
      <c r="S30" s="644"/>
      <c r="T30" s="644"/>
      <c r="U30" s="644"/>
      <c r="V30" s="644"/>
      <c r="W30" s="644"/>
      <c r="X30" s="644"/>
      <c r="Y30" s="645"/>
      <c r="Z30" s="703">
        <v>0.3</v>
      </c>
      <c r="AA30" s="703"/>
      <c r="AB30" s="703"/>
      <c r="AC30" s="703"/>
      <c r="AD30" s="704" t="s">
        <v>131</v>
      </c>
      <c r="AE30" s="704"/>
      <c r="AF30" s="704"/>
      <c r="AG30" s="704"/>
      <c r="AH30" s="704"/>
      <c r="AI30" s="704"/>
      <c r="AJ30" s="704"/>
      <c r="AK30" s="704"/>
      <c r="AL30" s="646" t="s">
        <v>123</v>
      </c>
      <c r="AM30" s="647"/>
      <c r="AN30" s="647"/>
      <c r="AO30" s="705"/>
      <c r="AP30" s="731" t="s">
        <v>307</v>
      </c>
      <c r="AQ30" s="732"/>
      <c r="AR30" s="732"/>
      <c r="AS30" s="732"/>
      <c r="AT30" s="737" t="s">
        <v>308</v>
      </c>
      <c r="AU30" s="210"/>
      <c r="AV30" s="210"/>
      <c r="AW30" s="210"/>
      <c r="AX30" s="740" t="s">
        <v>181</v>
      </c>
      <c r="AY30" s="741"/>
      <c r="AZ30" s="741"/>
      <c r="BA30" s="741"/>
      <c r="BB30" s="741"/>
      <c r="BC30" s="741"/>
      <c r="BD30" s="741"/>
      <c r="BE30" s="741"/>
      <c r="BF30" s="742"/>
      <c r="BG30" s="721">
        <v>99.2</v>
      </c>
      <c r="BH30" s="722"/>
      <c r="BI30" s="722"/>
      <c r="BJ30" s="722"/>
      <c r="BK30" s="722"/>
      <c r="BL30" s="722"/>
      <c r="BM30" s="723">
        <v>97.9</v>
      </c>
      <c r="BN30" s="722"/>
      <c r="BO30" s="722"/>
      <c r="BP30" s="722"/>
      <c r="BQ30" s="724"/>
      <c r="BR30" s="721">
        <v>99.1</v>
      </c>
      <c r="BS30" s="722"/>
      <c r="BT30" s="722"/>
      <c r="BU30" s="722"/>
      <c r="BV30" s="722"/>
      <c r="BW30" s="722"/>
      <c r="BX30" s="723">
        <v>97.9</v>
      </c>
      <c r="BY30" s="722"/>
      <c r="BZ30" s="722"/>
      <c r="CA30" s="722"/>
      <c r="CB30" s="724"/>
      <c r="CD30" s="727"/>
      <c r="CE30" s="728"/>
      <c r="CF30" s="685" t="s">
        <v>309</v>
      </c>
      <c r="CG30" s="682"/>
      <c r="CH30" s="682"/>
      <c r="CI30" s="682"/>
      <c r="CJ30" s="682"/>
      <c r="CK30" s="682"/>
      <c r="CL30" s="682"/>
      <c r="CM30" s="682"/>
      <c r="CN30" s="682"/>
      <c r="CO30" s="682"/>
      <c r="CP30" s="682"/>
      <c r="CQ30" s="683"/>
      <c r="CR30" s="641">
        <v>3210608</v>
      </c>
      <c r="CS30" s="644"/>
      <c r="CT30" s="644"/>
      <c r="CU30" s="644"/>
      <c r="CV30" s="644"/>
      <c r="CW30" s="644"/>
      <c r="CX30" s="644"/>
      <c r="CY30" s="645"/>
      <c r="CZ30" s="646">
        <v>8.3000000000000007</v>
      </c>
      <c r="DA30" s="675"/>
      <c r="DB30" s="675"/>
      <c r="DC30" s="676"/>
      <c r="DD30" s="649">
        <v>3210303</v>
      </c>
      <c r="DE30" s="644"/>
      <c r="DF30" s="644"/>
      <c r="DG30" s="644"/>
      <c r="DH30" s="644"/>
      <c r="DI30" s="644"/>
      <c r="DJ30" s="644"/>
      <c r="DK30" s="645"/>
      <c r="DL30" s="649">
        <v>3197789</v>
      </c>
      <c r="DM30" s="644"/>
      <c r="DN30" s="644"/>
      <c r="DO30" s="644"/>
      <c r="DP30" s="644"/>
      <c r="DQ30" s="644"/>
      <c r="DR30" s="644"/>
      <c r="DS30" s="644"/>
      <c r="DT30" s="644"/>
      <c r="DU30" s="644"/>
      <c r="DV30" s="645"/>
      <c r="DW30" s="646">
        <v>12.9</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9248</v>
      </c>
      <c r="S31" s="644"/>
      <c r="T31" s="644"/>
      <c r="U31" s="644"/>
      <c r="V31" s="644"/>
      <c r="W31" s="644"/>
      <c r="X31" s="644"/>
      <c r="Y31" s="645"/>
      <c r="Z31" s="703">
        <v>0</v>
      </c>
      <c r="AA31" s="703"/>
      <c r="AB31" s="703"/>
      <c r="AC31" s="703"/>
      <c r="AD31" s="704" t="s">
        <v>231</v>
      </c>
      <c r="AE31" s="704"/>
      <c r="AF31" s="704"/>
      <c r="AG31" s="704"/>
      <c r="AH31" s="704"/>
      <c r="AI31" s="704"/>
      <c r="AJ31" s="704"/>
      <c r="AK31" s="704"/>
      <c r="AL31" s="646" t="s">
        <v>131</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98.9</v>
      </c>
      <c r="BH31" s="642"/>
      <c r="BI31" s="642"/>
      <c r="BJ31" s="642"/>
      <c r="BK31" s="642"/>
      <c r="BL31" s="642"/>
      <c r="BM31" s="647">
        <v>97.4</v>
      </c>
      <c r="BN31" s="720"/>
      <c r="BO31" s="720"/>
      <c r="BP31" s="720"/>
      <c r="BQ31" s="681"/>
      <c r="BR31" s="719">
        <v>99.1</v>
      </c>
      <c r="BS31" s="642"/>
      <c r="BT31" s="642"/>
      <c r="BU31" s="642"/>
      <c r="BV31" s="642"/>
      <c r="BW31" s="642"/>
      <c r="BX31" s="647">
        <v>97.8</v>
      </c>
      <c r="BY31" s="720"/>
      <c r="BZ31" s="720"/>
      <c r="CA31" s="720"/>
      <c r="CB31" s="681"/>
      <c r="CD31" s="727"/>
      <c r="CE31" s="728"/>
      <c r="CF31" s="685" t="s">
        <v>313</v>
      </c>
      <c r="CG31" s="682"/>
      <c r="CH31" s="682"/>
      <c r="CI31" s="682"/>
      <c r="CJ31" s="682"/>
      <c r="CK31" s="682"/>
      <c r="CL31" s="682"/>
      <c r="CM31" s="682"/>
      <c r="CN31" s="682"/>
      <c r="CO31" s="682"/>
      <c r="CP31" s="682"/>
      <c r="CQ31" s="683"/>
      <c r="CR31" s="641">
        <v>243502</v>
      </c>
      <c r="CS31" s="642"/>
      <c r="CT31" s="642"/>
      <c r="CU31" s="642"/>
      <c r="CV31" s="642"/>
      <c r="CW31" s="642"/>
      <c r="CX31" s="642"/>
      <c r="CY31" s="643"/>
      <c r="CZ31" s="646">
        <v>0.6</v>
      </c>
      <c r="DA31" s="675"/>
      <c r="DB31" s="675"/>
      <c r="DC31" s="676"/>
      <c r="DD31" s="649">
        <v>243468</v>
      </c>
      <c r="DE31" s="642"/>
      <c r="DF31" s="642"/>
      <c r="DG31" s="642"/>
      <c r="DH31" s="642"/>
      <c r="DI31" s="642"/>
      <c r="DJ31" s="642"/>
      <c r="DK31" s="643"/>
      <c r="DL31" s="649">
        <v>243468</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1773902</v>
      </c>
      <c r="S32" s="644"/>
      <c r="T32" s="644"/>
      <c r="U32" s="644"/>
      <c r="V32" s="644"/>
      <c r="W32" s="644"/>
      <c r="X32" s="644"/>
      <c r="Y32" s="645"/>
      <c r="Z32" s="703">
        <v>4.0999999999999996</v>
      </c>
      <c r="AA32" s="703"/>
      <c r="AB32" s="703"/>
      <c r="AC32" s="703"/>
      <c r="AD32" s="704" t="s">
        <v>231</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99.5</v>
      </c>
      <c r="BH32" s="657"/>
      <c r="BI32" s="657"/>
      <c r="BJ32" s="657"/>
      <c r="BK32" s="657"/>
      <c r="BL32" s="657"/>
      <c r="BM32" s="701">
        <v>98.1</v>
      </c>
      <c r="BN32" s="657"/>
      <c r="BO32" s="657"/>
      <c r="BP32" s="657"/>
      <c r="BQ32" s="694"/>
      <c r="BR32" s="718">
        <v>99.1</v>
      </c>
      <c r="BS32" s="657"/>
      <c r="BT32" s="657"/>
      <c r="BU32" s="657"/>
      <c r="BV32" s="657"/>
      <c r="BW32" s="657"/>
      <c r="BX32" s="701">
        <v>97.8</v>
      </c>
      <c r="BY32" s="657"/>
      <c r="BZ32" s="657"/>
      <c r="CA32" s="657"/>
      <c r="CB32" s="694"/>
      <c r="CD32" s="729"/>
      <c r="CE32" s="730"/>
      <c r="CF32" s="685" t="s">
        <v>316</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123</v>
      </c>
      <c r="DA32" s="675"/>
      <c r="DB32" s="675"/>
      <c r="DC32" s="676"/>
      <c r="DD32" s="649" t="s">
        <v>231</v>
      </c>
      <c r="DE32" s="644"/>
      <c r="DF32" s="644"/>
      <c r="DG32" s="644"/>
      <c r="DH32" s="644"/>
      <c r="DI32" s="644"/>
      <c r="DJ32" s="644"/>
      <c r="DK32" s="645"/>
      <c r="DL32" s="649" t="s">
        <v>231</v>
      </c>
      <c r="DM32" s="644"/>
      <c r="DN32" s="644"/>
      <c r="DO32" s="644"/>
      <c r="DP32" s="644"/>
      <c r="DQ32" s="644"/>
      <c r="DR32" s="644"/>
      <c r="DS32" s="644"/>
      <c r="DT32" s="644"/>
      <c r="DU32" s="644"/>
      <c r="DV32" s="645"/>
      <c r="DW32" s="646" t="s">
        <v>131</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3174712</v>
      </c>
      <c r="S33" s="644"/>
      <c r="T33" s="644"/>
      <c r="U33" s="644"/>
      <c r="V33" s="644"/>
      <c r="W33" s="644"/>
      <c r="X33" s="644"/>
      <c r="Y33" s="645"/>
      <c r="Z33" s="703">
        <v>7.4</v>
      </c>
      <c r="AA33" s="703"/>
      <c r="AB33" s="703"/>
      <c r="AC33" s="703"/>
      <c r="AD33" s="704" t="s">
        <v>123</v>
      </c>
      <c r="AE33" s="704"/>
      <c r="AF33" s="704"/>
      <c r="AG33" s="704"/>
      <c r="AH33" s="704"/>
      <c r="AI33" s="704"/>
      <c r="AJ33" s="704"/>
      <c r="AK33" s="704"/>
      <c r="AL33" s="646" t="s">
        <v>231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16794850</v>
      </c>
      <c r="CS33" s="642"/>
      <c r="CT33" s="642"/>
      <c r="CU33" s="642"/>
      <c r="CV33" s="642"/>
      <c r="CW33" s="642"/>
      <c r="CX33" s="642"/>
      <c r="CY33" s="643"/>
      <c r="CZ33" s="646">
        <v>43.2</v>
      </c>
      <c r="DA33" s="675"/>
      <c r="DB33" s="675"/>
      <c r="DC33" s="676"/>
      <c r="DD33" s="649">
        <v>13902688</v>
      </c>
      <c r="DE33" s="642"/>
      <c r="DF33" s="642"/>
      <c r="DG33" s="642"/>
      <c r="DH33" s="642"/>
      <c r="DI33" s="642"/>
      <c r="DJ33" s="642"/>
      <c r="DK33" s="643"/>
      <c r="DL33" s="649">
        <v>10719766</v>
      </c>
      <c r="DM33" s="642"/>
      <c r="DN33" s="642"/>
      <c r="DO33" s="642"/>
      <c r="DP33" s="642"/>
      <c r="DQ33" s="642"/>
      <c r="DR33" s="642"/>
      <c r="DS33" s="642"/>
      <c r="DT33" s="642"/>
      <c r="DU33" s="642"/>
      <c r="DV33" s="643"/>
      <c r="DW33" s="646">
        <v>43.3</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1317872</v>
      </c>
      <c r="S34" s="644"/>
      <c r="T34" s="644"/>
      <c r="U34" s="644"/>
      <c r="V34" s="644"/>
      <c r="W34" s="644"/>
      <c r="X34" s="644"/>
      <c r="Y34" s="645"/>
      <c r="Z34" s="703">
        <v>3.1</v>
      </c>
      <c r="AA34" s="703"/>
      <c r="AB34" s="703"/>
      <c r="AC34" s="703"/>
      <c r="AD34" s="704">
        <v>2043</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6248373</v>
      </c>
      <c r="CS34" s="644"/>
      <c r="CT34" s="644"/>
      <c r="CU34" s="644"/>
      <c r="CV34" s="644"/>
      <c r="CW34" s="644"/>
      <c r="CX34" s="644"/>
      <c r="CY34" s="645"/>
      <c r="CZ34" s="646">
        <v>16.100000000000001</v>
      </c>
      <c r="DA34" s="675"/>
      <c r="DB34" s="675"/>
      <c r="DC34" s="676"/>
      <c r="DD34" s="649">
        <v>4996157</v>
      </c>
      <c r="DE34" s="644"/>
      <c r="DF34" s="644"/>
      <c r="DG34" s="644"/>
      <c r="DH34" s="644"/>
      <c r="DI34" s="644"/>
      <c r="DJ34" s="644"/>
      <c r="DK34" s="645"/>
      <c r="DL34" s="649">
        <v>4036340</v>
      </c>
      <c r="DM34" s="644"/>
      <c r="DN34" s="644"/>
      <c r="DO34" s="644"/>
      <c r="DP34" s="644"/>
      <c r="DQ34" s="644"/>
      <c r="DR34" s="644"/>
      <c r="DS34" s="644"/>
      <c r="DT34" s="644"/>
      <c r="DU34" s="644"/>
      <c r="DV34" s="645"/>
      <c r="DW34" s="646">
        <v>16.3</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3618768</v>
      </c>
      <c r="S35" s="644"/>
      <c r="T35" s="644"/>
      <c r="U35" s="644"/>
      <c r="V35" s="644"/>
      <c r="W35" s="644"/>
      <c r="X35" s="644"/>
      <c r="Y35" s="645"/>
      <c r="Z35" s="703">
        <v>8.5</v>
      </c>
      <c r="AA35" s="703"/>
      <c r="AB35" s="703"/>
      <c r="AC35" s="703"/>
      <c r="AD35" s="704" t="s">
        <v>231</v>
      </c>
      <c r="AE35" s="704"/>
      <c r="AF35" s="704"/>
      <c r="AG35" s="704"/>
      <c r="AH35" s="704"/>
      <c r="AI35" s="704"/>
      <c r="AJ35" s="704"/>
      <c r="AK35" s="704"/>
      <c r="AL35" s="646" t="s">
        <v>123</v>
      </c>
      <c r="AM35" s="647"/>
      <c r="AN35" s="647"/>
      <c r="AO35" s="705"/>
      <c r="AP35" s="214"/>
      <c r="AQ35" s="709" t="s">
        <v>324</v>
      </c>
      <c r="AR35" s="710"/>
      <c r="AS35" s="710"/>
      <c r="AT35" s="710"/>
      <c r="AU35" s="710"/>
      <c r="AV35" s="710"/>
      <c r="AW35" s="710"/>
      <c r="AX35" s="710"/>
      <c r="AY35" s="711"/>
      <c r="AZ35" s="706">
        <v>5259765</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29205</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607347</v>
      </c>
      <c r="CS35" s="642"/>
      <c r="CT35" s="642"/>
      <c r="CU35" s="642"/>
      <c r="CV35" s="642"/>
      <c r="CW35" s="642"/>
      <c r="CX35" s="642"/>
      <c r="CY35" s="643"/>
      <c r="CZ35" s="646">
        <v>1.6</v>
      </c>
      <c r="DA35" s="675"/>
      <c r="DB35" s="675"/>
      <c r="DC35" s="676"/>
      <c r="DD35" s="649">
        <v>245097</v>
      </c>
      <c r="DE35" s="642"/>
      <c r="DF35" s="642"/>
      <c r="DG35" s="642"/>
      <c r="DH35" s="642"/>
      <c r="DI35" s="642"/>
      <c r="DJ35" s="642"/>
      <c r="DK35" s="643"/>
      <c r="DL35" s="649">
        <v>245097</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131</v>
      </c>
      <c r="AA36" s="703"/>
      <c r="AB36" s="703"/>
      <c r="AC36" s="703"/>
      <c r="AD36" s="704" t="s">
        <v>123</v>
      </c>
      <c r="AE36" s="704"/>
      <c r="AF36" s="704"/>
      <c r="AG36" s="704"/>
      <c r="AH36" s="704"/>
      <c r="AI36" s="704"/>
      <c r="AJ36" s="704"/>
      <c r="AK36" s="704"/>
      <c r="AL36" s="646" t="s">
        <v>123</v>
      </c>
      <c r="AM36" s="647"/>
      <c r="AN36" s="647"/>
      <c r="AO36" s="705"/>
      <c r="AQ36" s="678" t="s">
        <v>328</v>
      </c>
      <c r="AR36" s="679"/>
      <c r="AS36" s="679"/>
      <c r="AT36" s="679"/>
      <c r="AU36" s="679"/>
      <c r="AV36" s="679"/>
      <c r="AW36" s="679"/>
      <c r="AX36" s="679"/>
      <c r="AY36" s="680"/>
      <c r="AZ36" s="641">
        <v>1458344</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-980055</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4281958</v>
      </c>
      <c r="CS36" s="644"/>
      <c r="CT36" s="644"/>
      <c r="CU36" s="644"/>
      <c r="CV36" s="644"/>
      <c r="CW36" s="644"/>
      <c r="CX36" s="644"/>
      <c r="CY36" s="645"/>
      <c r="CZ36" s="646">
        <v>11</v>
      </c>
      <c r="DA36" s="675"/>
      <c r="DB36" s="675"/>
      <c r="DC36" s="676"/>
      <c r="DD36" s="649">
        <v>3756207</v>
      </c>
      <c r="DE36" s="644"/>
      <c r="DF36" s="644"/>
      <c r="DG36" s="644"/>
      <c r="DH36" s="644"/>
      <c r="DI36" s="644"/>
      <c r="DJ36" s="644"/>
      <c r="DK36" s="645"/>
      <c r="DL36" s="649">
        <v>3576817</v>
      </c>
      <c r="DM36" s="644"/>
      <c r="DN36" s="644"/>
      <c r="DO36" s="644"/>
      <c r="DP36" s="644"/>
      <c r="DQ36" s="644"/>
      <c r="DR36" s="644"/>
      <c r="DS36" s="644"/>
      <c r="DT36" s="644"/>
      <c r="DU36" s="644"/>
      <c r="DV36" s="645"/>
      <c r="DW36" s="646">
        <v>14.4</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1605368</v>
      </c>
      <c r="S37" s="644"/>
      <c r="T37" s="644"/>
      <c r="U37" s="644"/>
      <c r="V37" s="644"/>
      <c r="W37" s="644"/>
      <c r="X37" s="644"/>
      <c r="Y37" s="645"/>
      <c r="Z37" s="703">
        <v>3.8</v>
      </c>
      <c r="AA37" s="703"/>
      <c r="AB37" s="703"/>
      <c r="AC37" s="703"/>
      <c r="AD37" s="704" t="s">
        <v>123</v>
      </c>
      <c r="AE37" s="704"/>
      <c r="AF37" s="704"/>
      <c r="AG37" s="704"/>
      <c r="AH37" s="704"/>
      <c r="AI37" s="704"/>
      <c r="AJ37" s="704"/>
      <c r="AK37" s="704"/>
      <c r="AL37" s="646" t="s">
        <v>131</v>
      </c>
      <c r="AM37" s="647"/>
      <c r="AN37" s="647"/>
      <c r="AO37" s="705"/>
      <c r="AQ37" s="678" t="s">
        <v>332</v>
      </c>
      <c r="AR37" s="679"/>
      <c r="AS37" s="679"/>
      <c r="AT37" s="679"/>
      <c r="AU37" s="679"/>
      <c r="AV37" s="679"/>
      <c r="AW37" s="679"/>
      <c r="AX37" s="679"/>
      <c r="AY37" s="680"/>
      <c r="AZ37" s="641">
        <v>35789</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17169</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1486382</v>
      </c>
      <c r="CS37" s="642"/>
      <c r="CT37" s="642"/>
      <c r="CU37" s="642"/>
      <c r="CV37" s="642"/>
      <c r="CW37" s="642"/>
      <c r="CX37" s="642"/>
      <c r="CY37" s="643"/>
      <c r="CZ37" s="646">
        <v>3.8</v>
      </c>
      <c r="DA37" s="675"/>
      <c r="DB37" s="675"/>
      <c r="DC37" s="676"/>
      <c r="DD37" s="649">
        <v>1486382</v>
      </c>
      <c r="DE37" s="642"/>
      <c r="DF37" s="642"/>
      <c r="DG37" s="642"/>
      <c r="DH37" s="642"/>
      <c r="DI37" s="642"/>
      <c r="DJ37" s="642"/>
      <c r="DK37" s="643"/>
      <c r="DL37" s="649">
        <v>1486382</v>
      </c>
      <c r="DM37" s="642"/>
      <c r="DN37" s="642"/>
      <c r="DO37" s="642"/>
      <c r="DP37" s="642"/>
      <c r="DQ37" s="642"/>
      <c r="DR37" s="642"/>
      <c r="DS37" s="642"/>
      <c r="DT37" s="642"/>
      <c r="DU37" s="642"/>
      <c r="DV37" s="643"/>
      <c r="DW37" s="646">
        <v>6</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42760661</v>
      </c>
      <c r="S38" s="693"/>
      <c r="T38" s="693"/>
      <c r="U38" s="693"/>
      <c r="V38" s="693"/>
      <c r="W38" s="693"/>
      <c r="X38" s="693"/>
      <c r="Y38" s="698"/>
      <c r="Z38" s="699">
        <v>100</v>
      </c>
      <c r="AA38" s="699"/>
      <c r="AB38" s="699"/>
      <c r="AC38" s="699"/>
      <c r="AD38" s="700">
        <v>23174386</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t="s">
        <v>231</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28727</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4242037</v>
      </c>
      <c r="CS38" s="644"/>
      <c r="CT38" s="644"/>
      <c r="CU38" s="644"/>
      <c r="CV38" s="644"/>
      <c r="CW38" s="644"/>
      <c r="CX38" s="644"/>
      <c r="CY38" s="645"/>
      <c r="CZ38" s="646">
        <v>10.9</v>
      </c>
      <c r="DA38" s="675"/>
      <c r="DB38" s="675"/>
      <c r="DC38" s="676"/>
      <c r="DD38" s="649">
        <v>3788781</v>
      </c>
      <c r="DE38" s="644"/>
      <c r="DF38" s="644"/>
      <c r="DG38" s="644"/>
      <c r="DH38" s="644"/>
      <c r="DI38" s="644"/>
      <c r="DJ38" s="644"/>
      <c r="DK38" s="645"/>
      <c r="DL38" s="649">
        <v>2861512</v>
      </c>
      <c r="DM38" s="644"/>
      <c r="DN38" s="644"/>
      <c r="DO38" s="644"/>
      <c r="DP38" s="644"/>
      <c r="DQ38" s="644"/>
      <c r="DR38" s="644"/>
      <c r="DS38" s="644"/>
      <c r="DT38" s="644"/>
      <c r="DU38" s="644"/>
      <c r="DV38" s="645"/>
      <c r="DW38" s="646">
        <v>11.5</v>
      </c>
      <c r="DX38" s="675"/>
      <c r="DY38" s="675"/>
      <c r="DZ38" s="675"/>
      <c r="EA38" s="675"/>
      <c r="EB38" s="675"/>
      <c r="EC38" s="677"/>
    </row>
    <row r="39" spans="2:133" ht="11.25" customHeight="1">
      <c r="AQ39" s="678" t="s">
        <v>339</v>
      </c>
      <c r="AR39" s="679"/>
      <c r="AS39" s="679"/>
      <c r="AT39" s="679"/>
      <c r="AU39" s="679"/>
      <c r="AV39" s="679"/>
      <c r="AW39" s="679"/>
      <c r="AX39" s="679"/>
      <c r="AY39" s="680"/>
      <c r="AZ39" s="641" t="s">
        <v>123</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84</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1130501</v>
      </c>
      <c r="CS39" s="642"/>
      <c r="CT39" s="642"/>
      <c r="CU39" s="642"/>
      <c r="CV39" s="642"/>
      <c r="CW39" s="642"/>
      <c r="CX39" s="642"/>
      <c r="CY39" s="643"/>
      <c r="CZ39" s="646">
        <v>2.9</v>
      </c>
      <c r="DA39" s="675"/>
      <c r="DB39" s="675"/>
      <c r="DC39" s="676"/>
      <c r="DD39" s="649">
        <v>1116446</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c r="AQ40" s="678" t="s">
        <v>343</v>
      </c>
      <c r="AR40" s="679"/>
      <c r="AS40" s="679"/>
      <c r="AT40" s="679"/>
      <c r="AU40" s="679"/>
      <c r="AV40" s="679"/>
      <c r="AW40" s="679"/>
      <c r="AX40" s="679"/>
      <c r="AY40" s="680"/>
      <c r="AZ40" s="641">
        <v>1368876</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107</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284634</v>
      </c>
      <c r="CS40" s="644"/>
      <c r="CT40" s="644"/>
      <c r="CU40" s="644"/>
      <c r="CV40" s="644"/>
      <c r="CW40" s="644"/>
      <c r="CX40" s="644"/>
      <c r="CY40" s="645"/>
      <c r="CZ40" s="646">
        <v>0.7</v>
      </c>
      <c r="DA40" s="675"/>
      <c r="DB40" s="675"/>
      <c r="DC40" s="676"/>
      <c r="DD40" s="649" t="s">
        <v>231</v>
      </c>
      <c r="DE40" s="644"/>
      <c r="DF40" s="644"/>
      <c r="DG40" s="644"/>
      <c r="DH40" s="644"/>
      <c r="DI40" s="644"/>
      <c r="DJ40" s="644"/>
      <c r="DK40" s="645"/>
      <c r="DL40" s="649" t="s">
        <v>231</v>
      </c>
      <c r="DM40" s="644"/>
      <c r="DN40" s="644"/>
      <c r="DO40" s="644"/>
      <c r="DP40" s="644"/>
      <c r="DQ40" s="644"/>
      <c r="DR40" s="644"/>
      <c r="DS40" s="644"/>
      <c r="DT40" s="644"/>
      <c r="DU40" s="644"/>
      <c r="DV40" s="645"/>
      <c r="DW40" s="646" t="s">
        <v>231</v>
      </c>
      <c r="DX40" s="675"/>
      <c r="DY40" s="675"/>
      <c r="DZ40" s="675"/>
      <c r="EA40" s="675"/>
      <c r="EB40" s="675"/>
      <c r="EC40" s="677"/>
    </row>
    <row r="41" spans="2:133" ht="11.25" customHeight="1">
      <c r="AQ41" s="690" t="s">
        <v>346</v>
      </c>
      <c r="AR41" s="691"/>
      <c r="AS41" s="691"/>
      <c r="AT41" s="691"/>
      <c r="AU41" s="691"/>
      <c r="AV41" s="691"/>
      <c r="AW41" s="691"/>
      <c r="AX41" s="691"/>
      <c r="AY41" s="692"/>
      <c r="AZ41" s="656">
        <v>2396756</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310</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231</v>
      </c>
      <c r="CS41" s="642"/>
      <c r="CT41" s="642"/>
      <c r="CU41" s="642"/>
      <c r="CV41" s="642"/>
      <c r="CW41" s="642"/>
      <c r="CX41" s="642"/>
      <c r="CY41" s="643"/>
      <c r="CZ41" s="646" t="s">
        <v>123</v>
      </c>
      <c r="DA41" s="675"/>
      <c r="DB41" s="675"/>
      <c r="DC41" s="676"/>
      <c r="DD41" s="649" t="s">
        <v>231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3788065</v>
      </c>
      <c r="CS42" s="644"/>
      <c r="CT42" s="644"/>
      <c r="CU42" s="644"/>
      <c r="CV42" s="644"/>
      <c r="CW42" s="644"/>
      <c r="CX42" s="644"/>
      <c r="CY42" s="645"/>
      <c r="CZ42" s="646">
        <v>9.8000000000000007</v>
      </c>
      <c r="DA42" s="647"/>
      <c r="DB42" s="647"/>
      <c r="DC42" s="648"/>
      <c r="DD42" s="649">
        <v>436655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103683</v>
      </c>
      <c r="CS43" s="642"/>
      <c r="CT43" s="642"/>
      <c r="CU43" s="642"/>
      <c r="CV43" s="642"/>
      <c r="CW43" s="642"/>
      <c r="CX43" s="642"/>
      <c r="CY43" s="643"/>
      <c r="CZ43" s="646">
        <v>0.3</v>
      </c>
      <c r="DA43" s="675"/>
      <c r="DB43" s="675"/>
      <c r="DC43" s="676"/>
      <c r="DD43" s="649">
        <v>103683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3788065</v>
      </c>
      <c r="CS44" s="644"/>
      <c r="CT44" s="644"/>
      <c r="CU44" s="644"/>
      <c r="CV44" s="644"/>
      <c r="CW44" s="644"/>
      <c r="CX44" s="644"/>
      <c r="CY44" s="645"/>
      <c r="CZ44" s="646">
        <v>9.8000000000000007</v>
      </c>
      <c r="DA44" s="647"/>
      <c r="DB44" s="647"/>
      <c r="DC44" s="648"/>
      <c r="DD44" s="649">
        <v>436655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658744</v>
      </c>
      <c r="CS45" s="642"/>
      <c r="CT45" s="642"/>
      <c r="CU45" s="642"/>
      <c r="CV45" s="642"/>
      <c r="CW45" s="642"/>
      <c r="CX45" s="642"/>
      <c r="CY45" s="643"/>
      <c r="CZ45" s="646">
        <v>1.7</v>
      </c>
      <c r="DA45" s="675"/>
      <c r="DB45" s="675"/>
      <c r="DC45" s="676"/>
      <c r="DD45" s="649">
        <v>50501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3095088</v>
      </c>
      <c r="CS46" s="644"/>
      <c r="CT46" s="644"/>
      <c r="CU46" s="644"/>
      <c r="CV46" s="644"/>
      <c r="CW46" s="644"/>
      <c r="CX46" s="644"/>
      <c r="CY46" s="645"/>
      <c r="CZ46" s="646">
        <v>8</v>
      </c>
      <c r="DA46" s="647"/>
      <c r="DB46" s="647"/>
      <c r="DC46" s="648"/>
      <c r="DD46" s="649">
        <v>382121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t="s">
        <v>231</v>
      </c>
      <c r="CS47" s="642"/>
      <c r="CT47" s="642"/>
      <c r="CU47" s="642"/>
      <c r="CV47" s="642"/>
      <c r="CW47" s="642"/>
      <c r="CX47" s="642"/>
      <c r="CY47" s="643"/>
      <c r="CZ47" s="646" t="s">
        <v>231</v>
      </c>
      <c r="DA47" s="675"/>
      <c r="DB47" s="675"/>
      <c r="DC47" s="676"/>
      <c r="DD47" s="649" t="s">
        <v>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231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38842525</v>
      </c>
      <c r="CS49" s="657"/>
      <c r="CT49" s="657"/>
      <c r="CU49" s="657"/>
      <c r="CV49" s="657"/>
      <c r="CW49" s="657"/>
      <c r="CX49" s="657"/>
      <c r="CY49" s="658"/>
      <c r="CZ49" s="659">
        <v>100</v>
      </c>
      <c r="DA49" s="660"/>
      <c r="DB49" s="660"/>
      <c r="DC49" s="661"/>
      <c r="DD49" s="662">
        <v>25863849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LN+z5qofoCzd+0OZ96rqExqNDmJA95KyW1froTLuGb937XKusm/PXi6ZX7M60hgfrkTgjwWeybCcoDOYciVAgQ==" saltValue="shCpUrQxRCIx6tuJS8md+A==" spinCount="100000" sheet="1" objects="1" scenarios="1"/>
  <customSheetViews>
    <customSheetView guid="{A94FFD06-14ED-4FA5-B824-F998F75395E2}"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42550</v>
      </c>
      <c r="R7" s="1174"/>
      <c r="S7" s="1174"/>
      <c r="T7" s="1174"/>
      <c r="U7" s="1174"/>
      <c r="V7" s="1174">
        <v>38647</v>
      </c>
      <c r="W7" s="1174"/>
      <c r="X7" s="1174"/>
      <c r="Y7" s="1174"/>
      <c r="Z7" s="1174"/>
      <c r="AA7" s="1174">
        <v>3903</v>
      </c>
      <c r="AB7" s="1174"/>
      <c r="AC7" s="1174"/>
      <c r="AD7" s="1174"/>
      <c r="AE7" s="1175"/>
      <c r="AF7" s="1176">
        <v>3607</v>
      </c>
      <c r="AG7" s="1177"/>
      <c r="AH7" s="1177"/>
      <c r="AI7" s="1177"/>
      <c r="AJ7" s="1178"/>
      <c r="AK7" s="1160">
        <v>1910</v>
      </c>
      <c r="AL7" s="1161"/>
      <c r="AM7" s="1161"/>
      <c r="AN7" s="1161"/>
      <c r="AO7" s="1161"/>
      <c r="AP7" s="1161">
        <v>32417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584</v>
      </c>
      <c r="BT7" s="1165"/>
      <c r="BU7" s="1165"/>
      <c r="BV7" s="1165"/>
      <c r="BW7" s="1165"/>
      <c r="BX7" s="1165"/>
      <c r="BY7" s="1165"/>
      <c r="BZ7" s="1165"/>
      <c r="CA7" s="1165"/>
      <c r="CB7" s="1165"/>
      <c r="CC7" s="1165"/>
      <c r="CD7" s="1165"/>
      <c r="CE7" s="1165"/>
      <c r="CF7" s="1165"/>
      <c r="CG7" s="1166"/>
      <c r="CH7" s="1157">
        <v>1</v>
      </c>
      <c r="CI7" s="1158"/>
      <c r="CJ7" s="1158"/>
      <c r="CK7" s="1158"/>
      <c r="CL7" s="1159"/>
      <c r="CM7" s="1157">
        <v>0</v>
      </c>
      <c r="CN7" s="1158"/>
      <c r="CO7" s="1158"/>
      <c r="CP7" s="1158"/>
      <c r="CQ7" s="1159"/>
      <c r="CR7" s="1157">
        <v>10</v>
      </c>
      <c r="CS7" s="1158"/>
      <c r="CT7" s="1158"/>
      <c r="CU7" s="1158"/>
      <c r="CV7" s="1159"/>
      <c r="CW7" s="1157" t="s">
        <v>581</v>
      </c>
      <c r="CX7" s="1158"/>
      <c r="CY7" s="1158"/>
      <c r="CZ7" s="1158"/>
      <c r="DA7" s="1159"/>
      <c r="DB7" s="1157" t="s">
        <v>581</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c r="A8" s="241">
        <v>2</v>
      </c>
      <c r="B8" s="1106" t="s">
        <v>383</v>
      </c>
      <c r="C8" s="1107"/>
      <c r="D8" s="1107"/>
      <c r="E8" s="1107"/>
      <c r="F8" s="1107"/>
      <c r="G8" s="1107"/>
      <c r="H8" s="1107"/>
      <c r="I8" s="1107"/>
      <c r="J8" s="1107"/>
      <c r="K8" s="1107"/>
      <c r="L8" s="1107"/>
      <c r="M8" s="1107"/>
      <c r="N8" s="1107"/>
      <c r="O8" s="1107"/>
      <c r="P8" s="1108"/>
      <c r="Q8" s="1112">
        <v>10</v>
      </c>
      <c r="R8" s="1113"/>
      <c r="S8" s="1113"/>
      <c r="T8" s="1113"/>
      <c r="U8" s="1113"/>
      <c r="V8" s="1113">
        <v>0</v>
      </c>
      <c r="W8" s="1113"/>
      <c r="X8" s="1113"/>
      <c r="Y8" s="1113"/>
      <c r="Z8" s="1113"/>
      <c r="AA8" s="1113">
        <v>10</v>
      </c>
      <c r="AB8" s="1113"/>
      <c r="AC8" s="1113"/>
      <c r="AD8" s="1113"/>
      <c r="AE8" s="1114"/>
      <c r="AF8" s="1088">
        <v>10</v>
      </c>
      <c r="AG8" s="1089"/>
      <c r="AH8" s="1089"/>
      <c r="AI8" s="1089"/>
      <c r="AJ8" s="1090"/>
      <c r="AK8" s="1155">
        <v>0</v>
      </c>
      <c r="AL8" s="1156"/>
      <c r="AM8" s="1156"/>
      <c r="AN8" s="1156"/>
      <c r="AO8" s="1156"/>
      <c r="AP8" s="1156">
        <v>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585</v>
      </c>
      <c r="BT8" s="1084"/>
      <c r="BU8" s="1084"/>
      <c r="BV8" s="1084"/>
      <c r="BW8" s="1084"/>
      <c r="BX8" s="1084"/>
      <c r="BY8" s="1084"/>
      <c r="BZ8" s="1084"/>
      <c r="CA8" s="1084"/>
      <c r="CB8" s="1084"/>
      <c r="CC8" s="1084"/>
      <c r="CD8" s="1084"/>
      <c r="CE8" s="1084"/>
      <c r="CF8" s="1084"/>
      <c r="CG8" s="1085"/>
      <c r="CH8" s="1058">
        <v>5</v>
      </c>
      <c r="CI8" s="1059"/>
      <c r="CJ8" s="1059"/>
      <c r="CK8" s="1059"/>
      <c r="CL8" s="1060"/>
      <c r="CM8" s="1058">
        <v>18</v>
      </c>
      <c r="CN8" s="1059"/>
      <c r="CO8" s="1059"/>
      <c r="CP8" s="1059"/>
      <c r="CQ8" s="1060"/>
      <c r="CR8" s="1058">
        <v>20</v>
      </c>
      <c r="CS8" s="1059"/>
      <c r="CT8" s="1059"/>
      <c r="CU8" s="1059"/>
      <c r="CV8" s="1060"/>
      <c r="CW8" s="1058" t="s">
        <v>581</v>
      </c>
      <c r="CX8" s="1059"/>
      <c r="CY8" s="1059"/>
      <c r="CZ8" s="1059"/>
      <c r="DA8" s="1060"/>
      <c r="DB8" s="1058" t="s">
        <v>581</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c r="A9" s="241">
        <v>3</v>
      </c>
      <c r="B9" s="1106" t="s">
        <v>384</v>
      </c>
      <c r="C9" s="1107"/>
      <c r="D9" s="1107"/>
      <c r="E9" s="1107"/>
      <c r="F9" s="1107"/>
      <c r="G9" s="1107"/>
      <c r="H9" s="1107"/>
      <c r="I9" s="1107"/>
      <c r="J9" s="1107"/>
      <c r="K9" s="1107"/>
      <c r="L9" s="1107"/>
      <c r="M9" s="1107"/>
      <c r="N9" s="1107"/>
      <c r="O9" s="1107"/>
      <c r="P9" s="1108"/>
      <c r="Q9" s="1112">
        <v>198</v>
      </c>
      <c r="R9" s="1113"/>
      <c r="S9" s="1113"/>
      <c r="T9" s="1113"/>
      <c r="U9" s="1113"/>
      <c r="V9" s="1113">
        <v>198</v>
      </c>
      <c r="W9" s="1113"/>
      <c r="X9" s="1113"/>
      <c r="Y9" s="1113"/>
      <c r="Z9" s="1113"/>
      <c r="AA9" s="1113">
        <v>0</v>
      </c>
      <c r="AB9" s="1113"/>
      <c r="AC9" s="1113"/>
      <c r="AD9" s="1113"/>
      <c r="AE9" s="1114"/>
      <c r="AF9" s="1088">
        <v>-15</v>
      </c>
      <c r="AG9" s="1089"/>
      <c r="AH9" s="1089"/>
      <c r="AI9" s="1089"/>
      <c r="AJ9" s="1090"/>
      <c r="AK9" s="1155">
        <v>0</v>
      </c>
      <c r="AL9" s="1156"/>
      <c r="AM9" s="1156"/>
      <c r="AN9" s="1156"/>
      <c r="AO9" s="1156"/>
      <c r="AP9" s="1156">
        <v>362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582</v>
      </c>
      <c r="BS9" s="1083" t="s">
        <v>583</v>
      </c>
      <c r="BT9" s="1084"/>
      <c r="BU9" s="1084"/>
      <c r="BV9" s="1084"/>
      <c r="BW9" s="1084"/>
      <c r="BX9" s="1084"/>
      <c r="BY9" s="1084"/>
      <c r="BZ9" s="1084"/>
      <c r="CA9" s="1084"/>
      <c r="CB9" s="1084"/>
      <c r="CC9" s="1084"/>
      <c r="CD9" s="1084"/>
      <c r="CE9" s="1084"/>
      <c r="CF9" s="1084"/>
      <c r="CG9" s="1085"/>
      <c r="CH9" s="1058">
        <v>69</v>
      </c>
      <c r="CI9" s="1059"/>
      <c r="CJ9" s="1059"/>
      <c r="CK9" s="1059"/>
      <c r="CL9" s="1060"/>
      <c r="CM9" s="1058">
        <v>950</v>
      </c>
      <c r="CN9" s="1059"/>
      <c r="CO9" s="1059"/>
      <c r="CP9" s="1059"/>
      <c r="CQ9" s="1060"/>
      <c r="CR9" s="1058">
        <v>2</v>
      </c>
      <c r="CS9" s="1059"/>
      <c r="CT9" s="1059"/>
      <c r="CU9" s="1059"/>
      <c r="CV9" s="1060"/>
      <c r="CW9" s="1058" t="s">
        <v>581</v>
      </c>
      <c r="CX9" s="1059"/>
      <c r="CY9" s="1059"/>
      <c r="CZ9" s="1059"/>
      <c r="DA9" s="1060"/>
      <c r="DB9" s="1058" t="s">
        <v>581</v>
      </c>
      <c r="DC9" s="1059"/>
      <c r="DD9" s="1059"/>
      <c r="DE9" s="1059"/>
      <c r="DF9" s="1060"/>
      <c r="DG9" s="1058" t="s">
        <v>581</v>
      </c>
      <c r="DH9" s="1059"/>
      <c r="DI9" s="1059"/>
      <c r="DJ9" s="1059"/>
      <c r="DK9" s="1060"/>
      <c r="DL9" s="1058">
        <v>69</v>
      </c>
      <c r="DM9" s="1059"/>
      <c r="DN9" s="1059"/>
      <c r="DO9" s="1059"/>
      <c r="DP9" s="1060"/>
      <c r="DQ9" s="1058">
        <v>7</v>
      </c>
      <c r="DR9" s="1059"/>
      <c r="DS9" s="1059"/>
      <c r="DT9" s="1059"/>
      <c r="DU9" s="1060"/>
      <c r="DV9" s="1061"/>
      <c r="DW9" s="1062"/>
      <c r="DX9" s="1062"/>
      <c r="DY9" s="1062"/>
      <c r="DZ9" s="1063"/>
      <c r="EA9" s="234"/>
    </row>
    <row r="10" spans="1:131" s="235" customFormat="1" ht="26.25" customHeight="1">
      <c r="A10" s="241">
        <v>4</v>
      </c>
      <c r="B10" s="1106" t="s">
        <v>385</v>
      </c>
      <c r="C10" s="1107"/>
      <c r="D10" s="1107"/>
      <c r="E10" s="1107"/>
      <c r="F10" s="1107"/>
      <c r="G10" s="1107"/>
      <c r="H10" s="1107"/>
      <c r="I10" s="1107"/>
      <c r="J10" s="1107"/>
      <c r="K10" s="1107"/>
      <c r="L10" s="1107"/>
      <c r="M10" s="1107"/>
      <c r="N10" s="1107"/>
      <c r="O10" s="1107"/>
      <c r="P10" s="1108"/>
      <c r="Q10" s="1112">
        <v>312</v>
      </c>
      <c r="R10" s="1113"/>
      <c r="S10" s="1113"/>
      <c r="T10" s="1113"/>
      <c r="U10" s="1113"/>
      <c r="V10" s="1113">
        <v>308</v>
      </c>
      <c r="W10" s="1113"/>
      <c r="X10" s="1113"/>
      <c r="Y10" s="1113"/>
      <c r="Z10" s="1113"/>
      <c r="AA10" s="1113">
        <v>4</v>
      </c>
      <c r="AB10" s="1113"/>
      <c r="AC10" s="1113"/>
      <c r="AD10" s="1113"/>
      <c r="AE10" s="1114"/>
      <c r="AF10" s="1088">
        <v>4</v>
      </c>
      <c r="AG10" s="1089"/>
      <c r="AH10" s="1089"/>
      <c r="AI10" s="1089"/>
      <c r="AJ10" s="1090"/>
      <c r="AK10" s="1155">
        <v>185</v>
      </c>
      <c r="AL10" s="1156"/>
      <c r="AM10" s="1156"/>
      <c r="AN10" s="1156"/>
      <c r="AO10" s="1156"/>
      <c r="AP10" s="1156">
        <v>57</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t="s">
        <v>386</v>
      </c>
      <c r="C11" s="1107"/>
      <c r="D11" s="1107"/>
      <c r="E11" s="1107"/>
      <c r="F11" s="1107"/>
      <c r="G11" s="1107"/>
      <c r="H11" s="1107"/>
      <c r="I11" s="1107"/>
      <c r="J11" s="1107"/>
      <c r="K11" s="1107"/>
      <c r="L11" s="1107"/>
      <c r="M11" s="1107"/>
      <c r="N11" s="1107"/>
      <c r="O11" s="1107"/>
      <c r="P11" s="1108"/>
      <c r="Q11" s="1112">
        <v>9</v>
      </c>
      <c r="R11" s="1113"/>
      <c r="S11" s="1113"/>
      <c r="T11" s="1113"/>
      <c r="U11" s="1113"/>
      <c r="V11" s="1113">
        <v>8</v>
      </c>
      <c r="W11" s="1113"/>
      <c r="X11" s="1113"/>
      <c r="Y11" s="1113"/>
      <c r="Z11" s="1113"/>
      <c r="AA11" s="1113">
        <v>0</v>
      </c>
      <c r="AB11" s="1113"/>
      <c r="AC11" s="1113"/>
      <c r="AD11" s="1113"/>
      <c r="AE11" s="1114"/>
      <c r="AF11" s="1088">
        <v>0</v>
      </c>
      <c r="AG11" s="1089"/>
      <c r="AH11" s="1089"/>
      <c r="AI11" s="1089"/>
      <c r="AJ11" s="1090"/>
      <c r="AK11" s="1155">
        <v>4</v>
      </c>
      <c r="AL11" s="1156"/>
      <c r="AM11" s="1156"/>
      <c r="AN11" s="1156"/>
      <c r="AO11" s="1156"/>
      <c r="AP11" s="1156">
        <v>0</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t="s">
        <v>387</v>
      </c>
      <c r="C12" s="1107"/>
      <c r="D12" s="1107"/>
      <c r="E12" s="1107"/>
      <c r="F12" s="1107"/>
      <c r="G12" s="1107"/>
      <c r="H12" s="1107"/>
      <c r="I12" s="1107"/>
      <c r="J12" s="1107"/>
      <c r="K12" s="1107"/>
      <c r="L12" s="1107"/>
      <c r="M12" s="1107"/>
      <c r="N12" s="1107"/>
      <c r="O12" s="1107"/>
      <c r="P12" s="1108"/>
      <c r="Q12" s="1112">
        <v>2</v>
      </c>
      <c r="R12" s="1113"/>
      <c r="S12" s="1113"/>
      <c r="T12" s="1113"/>
      <c r="U12" s="1113"/>
      <c r="V12" s="1113">
        <v>2</v>
      </c>
      <c r="W12" s="1113"/>
      <c r="X12" s="1113"/>
      <c r="Y12" s="1113"/>
      <c r="Z12" s="1113"/>
      <c r="AA12" s="1113">
        <v>0</v>
      </c>
      <c r="AB12" s="1113"/>
      <c r="AC12" s="1113"/>
      <c r="AD12" s="1113"/>
      <c r="AE12" s="1114"/>
      <c r="AF12" s="1088">
        <v>0</v>
      </c>
      <c r="AG12" s="1089"/>
      <c r="AH12" s="1089"/>
      <c r="AI12" s="1089"/>
      <c r="AJ12" s="1090"/>
      <c r="AK12" s="1155">
        <v>0</v>
      </c>
      <c r="AL12" s="1156"/>
      <c r="AM12" s="1156"/>
      <c r="AN12" s="1156"/>
      <c r="AO12" s="1156"/>
      <c r="AP12" s="1156">
        <v>0</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t="s">
        <v>388</v>
      </c>
      <c r="C13" s="1107"/>
      <c r="D13" s="1107"/>
      <c r="E13" s="1107"/>
      <c r="F13" s="1107"/>
      <c r="G13" s="1107"/>
      <c r="H13" s="1107"/>
      <c r="I13" s="1107"/>
      <c r="J13" s="1107"/>
      <c r="K13" s="1107"/>
      <c r="L13" s="1107"/>
      <c r="M13" s="1107"/>
      <c r="N13" s="1107"/>
      <c r="O13" s="1107"/>
      <c r="P13" s="1108"/>
      <c r="Q13" s="1112">
        <v>15</v>
      </c>
      <c r="R13" s="1113"/>
      <c r="S13" s="1113"/>
      <c r="T13" s="1113"/>
      <c r="U13" s="1113"/>
      <c r="V13" s="1113">
        <v>15</v>
      </c>
      <c r="W13" s="1113"/>
      <c r="X13" s="1113"/>
      <c r="Y13" s="1113"/>
      <c r="Z13" s="1113"/>
      <c r="AA13" s="1113">
        <v>0</v>
      </c>
      <c r="AB13" s="1113"/>
      <c r="AC13" s="1113"/>
      <c r="AD13" s="1113"/>
      <c r="AE13" s="1114"/>
      <c r="AF13" s="1088" t="s">
        <v>123</v>
      </c>
      <c r="AG13" s="1089"/>
      <c r="AH13" s="1089"/>
      <c r="AI13" s="1089"/>
      <c r="AJ13" s="1090"/>
      <c r="AK13" s="1155">
        <v>0</v>
      </c>
      <c r="AL13" s="1156"/>
      <c r="AM13" s="1156"/>
      <c r="AN13" s="1156"/>
      <c r="AO13" s="1156"/>
      <c r="AP13" s="1156">
        <v>0</v>
      </c>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390</v>
      </c>
      <c r="B23" s="1013" t="s">
        <v>391</v>
      </c>
      <c r="C23" s="1014"/>
      <c r="D23" s="1014"/>
      <c r="E23" s="1014"/>
      <c r="F23" s="1014"/>
      <c r="G23" s="1014"/>
      <c r="H23" s="1014"/>
      <c r="I23" s="1014"/>
      <c r="J23" s="1014"/>
      <c r="K23" s="1014"/>
      <c r="L23" s="1014"/>
      <c r="M23" s="1014"/>
      <c r="N23" s="1014"/>
      <c r="O23" s="1014"/>
      <c r="P23" s="1015"/>
      <c r="Q23" s="1137">
        <v>42761</v>
      </c>
      <c r="R23" s="1138"/>
      <c r="S23" s="1138"/>
      <c r="T23" s="1138"/>
      <c r="U23" s="1138"/>
      <c r="V23" s="1138">
        <v>38843</v>
      </c>
      <c r="W23" s="1138"/>
      <c r="X23" s="1138"/>
      <c r="Y23" s="1138"/>
      <c r="Z23" s="1138"/>
      <c r="AA23" s="1138">
        <v>3918</v>
      </c>
      <c r="AB23" s="1138"/>
      <c r="AC23" s="1138"/>
      <c r="AD23" s="1138"/>
      <c r="AE23" s="1139"/>
      <c r="AF23" s="1140">
        <v>3607</v>
      </c>
      <c r="AG23" s="1138"/>
      <c r="AH23" s="1138"/>
      <c r="AI23" s="1138"/>
      <c r="AJ23" s="1141"/>
      <c r="AK23" s="1142"/>
      <c r="AL23" s="1143"/>
      <c r="AM23" s="1143"/>
      <c r="AN23" s="1143"/>
      <c r="AO23" s="1143"/>
      <c r="AP23" s="1138">
        <v>32836</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392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394</v>
      </c>
      <c r="R26" s="1071"/>
      <c r="S26" s="1071"/>
      <c r="T26" s="1071"/>
      <c r="U26" s="1072"/>
      <c r="V26" s="1070" t="s">
        <v>395</v>
      </c>
      <c r="W26" s="1071"/>
      <c r="X26" s="1071"/>
      <c r="Y26" s="1071"/>
      <c r="Z26" s="1072"/>
      <c r="AA26" s="1070" t="s">
        <v>396</v>
      </c>
      <c r="AB26" s="1071"/>
      <c r="AC26" s="1071"/>
      <c r="AD26" s="1071"/>
      <c r="AE26" s="1071"/>
      <c r="AF26" s="1128" t="s">
        <v>397</v>
      </c>
      <c r="AG26" s="1077"/>
      <c r="AH26" s="1077"/>
      <c r="AI26" s="1077"/>
      <c r="AJ26" s="1129"/>
      <c r="AK26" s="1071" t="s">
        <v>398</v>
      </c>
      <c r="AL26" s="1071"/>
      <c r="AM26" s="1071"/>
      <c r="AN26" s="1071"/>
      <c r="AO26" s="1072"/>
      <c r="AP26" s="1070" t="s">
        <v>399</v>
      </c>
      <c r="AQ26" s="1071"/>
      <c r="AR26" s="1071"/>
      <c r="AS26" s="1071"/>
      <c r="AT26" s="1072"/>
      <c r="AU26" s="1070" t="s">
        <v>400</v>
      </c>
      <c r="AV26" s="1071"/>
      <c r="AW26" s="1071"/>
      <c r="AX26" s="1071"/>
      <c r="AY26" s="1072"/>
      <c r="AZ26" s="1070" t="s">
        <v>401</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402</v>
      </c>
      <c r="C28" s="1120"/>
      <c r="D28" s="1120"/>
      <c r="E28" s="1120"/>
      <c r="F28" s="1120"/>
      <c r="G28" s="1120"/>
      <c r="H28" s="1120"/>
      <c r="I28" s="1120"/>
      <c r="J28" s="1120"/>
      <c r="K28" s="1120"/>
      <c r="L28" s="1120"/>
      <c r="M28" s="1120"/>
      <c r="N28" s="1120"/>
      <c r="O28" s="1120"/>
      <c r="P28" s="1121"/>
      <c r="Q28" s="1122">
        <v>14826</v>
      </c>
      <c r="R28" s="1123"/>
      <c r="S28" s="1123"/>
      <c r="T28" s="1123"/>
      <c r="U28" s="1123"/>
      <c r="V28" s="1123">
        <v>14797</v>
      </c>
      <c r="W28" s="1123"/>
      <c r="X28" s="1123"/>
      <c r="Y28" s="1123"/>
      <c r="Z28" s="1123"/>
      <c r="AA28" s="1123">
        <v>29</v>
      </c>
      <c r="AB28" s="1123"/>
      <c r="AC28" s="1123"/>
      <c r="AD28" s="1123"/>
      <c r="AE28" s="1124"/>
      <c r="AF28" s="1125">
        <v>29</v>
      </c>
      <c r="AG28" s="1123"/>
      <c r="AH28" s="1123"/>
      <c r="AI28" s="1123"/>
      <c r="AJ28" s="1126"/>
      <c r="AK28" s="1127">
        <v>1372</v>
      </c>
      <c r="AL28" s="1115"/>
      <c r="AM28" s="1115"/>
      <c r="AN28" s="1115"/>
      <c r="AO28" s="1115"/>
      <c r="AP28" s="1115" t="s">
        <v>581</v>
      </c>
      <c r="AQ28" s="1115"/>
      <c r="AR28" s="1115"/>
      <c r="AS28" s="1115"/>
      <c r="AT28" s="1115"/>
      <c r="AU28" s="1115" t="s">
        <v>581</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403</v>
      </c>
      <c r="C29" s="1107"/>
      <c r="D29" s="1107"/>
      <c r="E29" s="1107"/>
      <c r="F29" s="1107"/>
      <c r="G29" s="1107"/>
      <c r="H29" s="1107"/>
      <c r="I29" s="1107"/>
      <c r="J29" s="1107"/>
      <c r="K29" s="1107"/>
      <c r="L29" s="1107"/>
      <c r="M29" s="1107"/>
      <c r="N29" s="1107"/>
      <c r="O29" s="1107"/>
      <c r="P29" s="1108"/>
      <c r="Q29" s="1112">
        <v>117</v>
      </c>
      <c r="R29" s="1113"/>
      <c r="S29" s="1113"/>
      <c r="T29" s="1113"/>
      <c r="U29" s="1113"/>
      <c r="V29" s="1113">
        <v>97</v>
      </c>
      <c r="W29" s="1113"/>
      <c r="X29" s="1113"/>
      <c r="Y29" s="1113"/>
      <c r="Z29" s="1113"/>
      <c r="AA29" s="1113">
        <v>20</v>
      </c>
      <c r="AB29" s="1113"/>
      <c r="AC29" s="1113"/>
      <c r="AD29" s="1113"/>
      <c r="AE29" s="1114"/>
      <c r="AF29" s="1088">
        <v>20</v>
      </c>
      <c r="AG29" s="1089"/>
      <c r="AH29" s="1089"/>
      <c r="AI29" s="1089"/>
      <c r="AJ29" s="1090"/>
      <c r="AK29" s="1049">
        <v>0</v>
      </c>
      <c r="AL29" s="1040"/>
      <c r="AM29" s="1040"/>
      <c r="AN29" s="1040"/>
      <c r="AO29" s="1040"/>
      <c r="AP29" s="1040" t="s">
        <v>581</v>
      </c>
      <c r="AQ29" s="1040"/>
      <c r="AR29" s="1040"/>
      <c r="AS29" s="1040"/>
      <c r="AT29" s="1040"/>
      <c r="AU29" s="1040" t="s">
        <v>581</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404</v>
      </c>
      <c r="C30" s="1107"/>
      <c r="D30" s="1107"/>
      <c r="E30" s="1107"/>
      <c r="F30" s="1107"/>
      <c r="G30" s="1107"/>
      <c r="H30" s="1107"/>
      <c r="I30" s="1107"/>
      <c r="J30" s="1107"/>
      <c r="K30" s="1107"/>
      <c r="L30" s="1107"/>
      <c r="M30" s="1107"/>
      <c r="N30" s="1107"/>
      <c r="O30" s="1107"/>
      <c r="P30" s="1108"/>
      <c r="Q30" s="1112">
        <v>1024</v>
      </c>
      <c r="R30" s="1113"/>
      <c r="S30" s="1113"/>
      <c r="T30" s="1113"/>
      <c r="U30" s="1113"/>
      <c r="V30" s="1113">
        <v>1017</v>
      </c>
      <c r="W30" s="1113"/>
      <c r="X30" s="1113"/>
      <c r="Y30" s="1113"/>
      <c r="Z30" s="1113"/>
      <c r="AA30" s="1113">
        <v>6</v>
      </c>
      <c r="AB30" s="1113"/>
      <c r="AC30" s="1113"/>
      <c r="AD30" s="1113"/>
      <c r="AE30" s="1114"/>
      <c r="AF30" s="1088">
        <v>6</v>
      </c>
      <c r="AG30" s="1089"/>
      <c r="AH30" s="1089"/>
      <c r="AI30" s="1089"/>
      <c r="AJ30" s="1090"/>
      <c r="AK30" s="1049">
        <v>244</v>
      </c>
      <c r="AL30" s="1040"/>
      <c r="AM30" s="1040"/>
      <c r="AN30" s="1040"/>
      <c r="AO30" s="1040"/>
      <c r="AP30" s="1040" t="s">
        <v>581</v>
      </c>
      <c r="AQ30" s="1040"/>
      <c r="AR30" s="1040"/>
      <c r="AS30" s="1040"/>
      <c r="AT30" s="1040"/>
      <c r="AU30" s="1040" t="s">
        <v>581</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405</v>
      </c>
      <c r="C31" s="1107"/>
      <c r="D31" s="1107"/>
      <c r="E31" s="1107"/>
      <c r="F31" s="1107"/>
      <c r="G31" s="1107"/>
      <c r="H31" s="1107"/>
      <c r="I31" s="1107"/>
      <c r="J31" s="1107"/>
      <c r="K31" s="1107"/>
      <c r="L31" s="1107"/>
      <c r="M31" s="1107"/>
      <c r="N31" s="1107"/>
      <c r="O31" s="1107"/>
      <c r="P31" s="1108"/>
      <c r="Q31" s="1112">
        <v>8233</v>
      </c>
      <c r="R31" s="1113"/>
      <c r="S31" s="1113"/>
      <c r="T31" s="1113"/>
      <c r="U31" s="1113"/>
      <c r="V31" s="1113">
        <v>7918</v>
      </c>
      <c r="W31" s="1113"/>
      <c r="X31" s="1113"/>
      <c r="Y31" s="1113"/>
      <c r="Z31" s="1113"/>
      <c r="AA31" s="1113">
        <v>315</v>
      </c>
      <c r="AB31" s="1113"/>
      <c r="AC31" s="1113"/>
      <c r="AD31" s="1113"/>
      <c r="AE31" s="1114"/>
      <c r="AF31" s="1088">
        <v>315</v>
      </c>
      <c r="AG31" s="1089"/>
      <c r="AH31" s="1089"/>
      <c r="AI31" s="1089"/>
      <c r="AJ31" s="1090"/>
      <c r="AK31" s="1049">
        <v>1280</v>
      </c>
      <c r="AL31" s="1040"/>
      <c r="AM31" s="1040"/>
      <c r="AN31" s="1040"/>
      <c r="AO31" s="1040"/>
      <c r="AP31" s="1040" t="s">
        <v>581</v>
      </c>
      <c r="AQ31" s="1040"/>
      <c r="AR31" s="1040"/>
      <c r="AS31" s="1040"/>
      <c r="AT31" s="1040"/>
      <c r="AU31" s="1040" t="s">
        <v>581</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406</v>
      </c>
      <c r="C32" s="1107"/>
      <c r="D32" s="1107"/>
      <c r="E32" s="1107"/>
      <c r="F32" s="1107"/>
      <c r="G32" s="1107"/>
      <c r="H32" s="1107"/>
      <c r="I32" s="1107"/>
      <c r="J32" s="1107"/>
      <c r="K32" s="1107"/>
      <c r="L32" s="1107"/>
      <c r="M32" s="1107"/>
      <c r="N32" s="1107"/>
      <c r="O32" s="1107"/>
      <c r="P32" s="1108"/>
      <c r="Q32" s="1112">
        <v>2646</v>
      </c>
      <c r="R32" s="1113"/>
      <c r="S32" s="1113"/>
      <c r="T32" s="1113"/>
      <c r="U32" s="1113"/>
      <c r="V32" s="1113">
        <v>2288</v>
      </c>
      <c r="W32" s="1113"/>
      <c r="X32" s="1113"/>
      <c r="Y32" s="1113"/>
      <c r="Z32" s="1113"/>
      <c r="AA32" s="1113">
        <v>358</v>
      </c>
      <c r="AB32" s="1113"/>
      <c r="AC32" s="1113"/>
      <c r="AD32" s="1113"/>
      <c r="AE32" s="1114"/>
      <c r="AF32" s="1088">
        <v>2401</v>
      </c>
      <c r="AG32" s="1089"/>
      <c r="AH32" s="1089"/>
      <c r="AI32" s="1089"/>
      <c r="AJ32" s="1090"/>
      <c r="AK32" s="1049">
        <v>25</v>
      </c>
      <c r="AL32" s="1040"/>
      <c r="AM32" s="1040"/>
      <c r="AN32" s="1040"/>
      <c r="AO32" s="1040"/>
      <c r="AP32" s="1040">
        <v>7866</v>
      </c>
      <c r="AQ32" s="1040"/>
      <c r="AR32" s="1040"/>
      <c r="AS32" s="1040"/>
      <c r="AT32" s="1040"/>
      <c r="AU32" s="1040">
        <v>71</v>
      </c>
      <c r="AV32" s="1040"/>
      <c r="AW32" s="1040"/>
      <c r="AX32" s="1040"/>
      <c r="AY32" s="1040"/>
      <c r="AZ32" s="1111"/>
      <c r="BA32" s="1111"/>
      <c r="BB32" s="1111"/>
      <c r="BC32" s="1111"/>
      <c r="BD32" s="1111"/>
      <c r="BE32" s="1101" t="s">
        <v>407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408</v>
      </c>
      <c r="C33" s="1107"/>
      <c r="D33" s="1107"/>
      <c r="E33" s="1107"/>
      <c r="F33" s="1107"/>
      <c r="G33" s="1107"/>
      <c r="H33" s="1107"/>
      <c r="I33" s="1107"/>
      <c r="J33" s="1107"/>
      <c r="K33" s="1107"/>
      <c r="L33" s="1107"/>
      <c r="M33" s="1107"/>
      <c r="N33" s="1107"/>
      <c r="O33" s="1107"/>
      <c r="P33" s="1108"/>
      <c r="Q33" s="1112">
        <v>1722</v>
      </c>
      <c r="R33" s="1113"/>
      <c r="S33" s="1113"/>
      <c r="T33" s="1113"/>
      <c r="U33" s="1113"/>
      <c r="V33" s="1113">
        <v>1640</v>
      </c>
      <c r="W33" s="1113"/>
      <c r="X33" s="1113"/>
      <c r="Y33" s="1113"/>
      <c r="Z33" s="1113"/>
      <c r="AA33" s="1113">
        <v>82</v>
      </c>
      <c r="AB33" s="1113"/>
      <c r="AC33" s="1113"/>
      <c r="AD33" s="1113"/>
      <c r="AE33" s="1114"/>
      <c r="AF33" s="1088">
        <v>966</v>
      </c>
      <c r="AG33" s="1089"/>
      <c r="AH33" s="1089"/>
      <c r="AI33" s="1089"/>
      <c r="AJ33" s="1090"/>
      <c r="AK33" s="1049">
        <v>666</v>
      </c>
      <c r="AL33" s="1040"/>
      <c r="AM33" s="1040"/>
      <c r="AN33" s="1040"/>
      <c r="AO33" s="1040"/>
      <c r="AP33" s="1040">
        <v>11718</v>
      </c>
      <c r="AQ33" s="1040"/>
      <c r="AR33" s="1040"/>
      <c r="AS33" s="1040"/>
      <c r="AT33" s="1040"/>
      <c r="AU33" s="1040">
        <v>4582</v>
      </c>
      <c r="AV33" s="1040"/>
      <c r="AW33" s="1040"/>
      <c r="AX33" s="1040"/>
      <c r="AY33" s="1040"/>
      <c r="AZ33" s="1111"/>
      <c r="BA33" s="1111"/>
      <c r="BB33" s="1111"/>
      <c r="BC33" s="1111"/>
      <c r="BD33" s="1111"/>
      <c r="BE33" s="1101" t="s">
        <v>409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410</v>
      </c>
      <c r="C34" s="1107"/>
      <c r="D34" s="1107"/>
      <c r="E34" s="1107"/>
      <c r="F34" s="1107"/>
      <c r="G34" s="1107"/>
      <c r="H34" s="1107"/>
      <c r="I34" s="1107"/>
      <c r="J34" s="1107"/>
      <c r="K34" s="1107"/>
      <c r="L34" s="1107"/>
      <c r="M34" s="1107"/>
      <c r="N34" s="1107"/>
      <c r="O34" s="1107"/>
      <c r="P34" s="1108"/>
      <c r="Q34" s="1112">
        <v>682</v>
      </c>
      <c r="R34" s="1113"/>
      <c r="S34" s="1113"/>
      <c r="T34" s="1113"/>
      <c r="U34" s="1113"/>
      <c r="V34" s="1113">
        <v>615</v>
      </c>
      <c r="W34" s="1113"/>
      <c r="X34" s="1113"/>
      <c r="Y34" s="1113"/>
      <c r="Z34" s="1113"/>
      <c r="AA34" s="1113">
        <v>67</v>
      </c>
      <c r="AB34" s="1113"/>
      <c r="AC34" s="1113"/>
      <c r="AD34" s="1113"/>
      <c r="AE34" s="1114"/>
      <c r="AF34" s="1088">
        <v>67</v>
      </c>
      <c r="AG34" s="1089"/>
      <c r="AH34" s="1089"/>
      <c r="AI34" s="1089"/>
      <c r="AJ34" s="1090"/>
      <c r="AK34" s="1049">
        <v>476</v>
      </c>
      <c r="AL34" s="1040"/>
      <c r="AM34" s="1040"/>
      <c r="AN34" s="1040"/>
      <c r="AO34" s="1040"/>
      <c r="AP34" s="1040">
        <v>4527</v>
      </c>
      <c r="AQ34" s="1040"/>
      <c r="AR34" s="1040"/>
      <c r="AS34" s="1040"/>
      <c r="AT34" s="1040"/>
      <c r="AU34" s="1040">
        <v>4527</v>
      </c>
      <c r="AV34" s="1040"/>
      <c r="AW34" s="1040"/>
      <c r="AX34" s="1040"/>
      <c r="AY34" s="1040"/>
      <c r="AZ34" s="1111"/>
      <c r="BA34" s="1111"/>
      <c r="BB34" s="1111"/>
      <c r="BC34" s="1111"/>
      <c r="BD34" s="1111"/>
      <c r="BE34" s="1101" t="s">
        <v>411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412</v>
      </c>
      <c r="C35" s="1107"/>
      <c r="D35" s="1107"/>
      <c r="E35" s="1107"/>
      <c r="F35" s="1107"/>
      <c r="G35" s="1107"/>
      <c r="H35" s="1107"/>
      <c r="I35" s="1107"/>
      <c r="J35" s="1107"/>
      <c r="K35" s="1107"/>
      <c r="L35" s="1107"/>
      <c r="M35" s="1107"/>
      <c r="N35" s="1107"/>
      <c r="O35" s="1107"/>
      <c r="P35" s="1108"/>
      <c r="Q35" s="1112">
        <v>641</v>
      </c>
      <c r="R35" s="1113"/>
      <c r="S35" s="1113"/>
      <c r="T35" s="1113"/>
      <c r="U35" s="1113"/>
      <c r="V35" s="1113">
        <v>61</v>
      </c>
      <c r="W35" s="1113"/>
      <c r="X35" s="1113"/>
      <c r="Y35" s="1113"/>
      <c r="Z35" s="1113"/>
      <c r="AA35" s="1113">
        <v>579</v>
      </c>
      <c r="AB35" s="1113"/>
      <c r="AC35" s="1113"/>
      <c r="AD35" s="1113"/>
      <c r="AE35" s="1114"/>
      <c r="AF35" s="1088">
        <v>583</v>
      </c>
      <c r="AG35" s="1089"/>
      <c r="AH35" s="1089"/>
      <c r="AI35" s="1089"/>
      <c r="AJ35" s="1090"/>
      <c r="AK35" s="1049">
        <v>173</v>
      </c>
      <c r="AL35" s="1040"/>
      <c r="AM35" s="1040"/>
      <c r="AN35" s="1040"/>
      <c r="AO35" s="1040"/>
      <c r="AP35" s="1040" t="s">
        <v>580</v>
      </c>
      <c r="AQ35" s="1040"/>
      <c r="AR35" s="1040"/>
      <c r="AS35" s="1040"/>
      <c r="AT35" s="1040"/>
      <c r="AU35" s="1040" t="s">
        <v>581</v>
      </c>
      <c r="AV35" s="1040"/>
      <c r="AW35" s="1040"/>
      <c r="AX35" s="1040"/>
      <c r="AY35" s="1040"/>
      <c r="AZ35" s="1111"/>
      <c r="BA35" s="1111"/>
      <c r="BB35" s="1111"/>
      <c r="BC35" s="1111"/>
      <c r="BD35" s="1111"/>
      <c r="BE35" s="1101" t="s">
        <v>413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390</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4387</v>
      </c>
      <c r="AG63" s="1028"/>
      <c r="AH63" s="1028"/>
      <c r="AI63" s="1028"/>
      <c r="AJ63" s="1099"/>
      <c r="AK63" s="1100"/>
      <c r="AL63" s="1032"/>
      <c r="AM63" s="1032"/>
      <c r="AN63" s="1032"/>
      <c r="AO63" s="1032"/>
      <c r="AP63" s="1028">
        <f>SUM(AP32:AT34)</f>
        <v>24111</v>
      </c>
      <c r="AQ63" s="1028"/>
      <c r="AR63" s="1028"/>
      <c r="AS63" s="1028"/>
      <c r="AT63" s="1028"/>
      <c r="AU63" s="1028">
        <f>SUM(AU32:AY34)</f>
        <v>9180</v>
      </c>
      <c r="AV63" s="1028"/>
      <c r="AW63" s="1028"/>
      <c r="AX63" s="1028"/>
      <c r="AY63" s="1028"/>
      <c r="AZ63" s="1094"/>
      <c r="BA63" s="1094"/>
      <c r="BB63" s="1094"/>
      <c r="BC63" s="1094"/>
      <c r="BD63" s="1094"/>
      <c r="BE63" s="1029"/>
      <c r="BF63" s="1029"/>
      <c r="BG63" s="1029"/>
      <c r="BH63" s="1029"/>
      <c r="BI63" s="1030"/>
      <c r="BJ63" s="1095" t="s">
        <v>416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418</v>
      </c>
      <c r="B66" s="1065"/>
      <c r="C66" s="1065"/>
      <c r="D66" s="1065"/>
      <c r="E66" s="1065"/>
      <c r="F66" s="1065"/>
      <c r="G66" s="1065"/>
      <c r="H66" s="1065"/>
      <c r="I66" s="1065"/>
      <c r="J66" s="1065"/>
      <c r="K66" s="1065"/>
      <c r="L66" s="1065"/>
      <c r="M66" s="1065"/>
      <c r="N66" s="1065"/>
      <c r="O66" s="1065"/>
      <c r="P66" s="1066"/>
      <c r="Q66" s="1070" t="s">
        <v>419</v>
      </c>
      <c r="R66" s="1071"/>
      <c r="S66" s="1071"/>
      <c r="T66" s="1071"/>
      <c r="U66" s="1072"/>
      <c r="V66" s="1070" t="s">
        <v>420</v>
      </c>
      <c r="W66" s="1071"/>
      <c r="X66" s="1071"/>
      <c r="Y66" s="1071"/>
      <c r="Z66" s="1072"/>
      <c r="AA66" s="1070" t="s">
        <v>421</v>
      </c>
      <c r="AB66" s="1071"/>
      <c r="AC66" s="1071"/>
      <c r="AD66" s="1071"/>
      <c r="AE66" s="1072"/>
      <c r="AF66" s="1076" t="s">
        <v>422</v>
      </c>
      <c r="AG66" s="1077"/>
      <c r="AH66" s="1077"/>
      <c r="AI66" s="1077"/>
      <c r="AJ66" s="1078"/>
      <c r="AK66" s="1070" t="s">
        <v>423</v>
      </c>
      <c r="AL66" s="1065"/>
      <c r="AM66" s="1065"/>
      <c r="AN66" s="1065"/>
      <c r="AO66" s="1066"/>
      <c r="AP66" s="1070" t="s">
        <v>424</v>
      </c>
      <c r="AQ66" s="1071"/>
      <c r="AR66" s="1071"/>
      <c r="AS66" s="1071"/>
      <c r="AT66" s="1072"/>
      <c r="AU66" s="1070" t="s">
        <v>425</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593</v>
      </c>
      <c r="C68" s="1055"/>
      <c r="D68" s="1055"/>
      <c r="E68" s="1055"/>
      <c r="F68" s="1055"/>
      <c r="G68" s="1055"/>
      <c r="H68" s="1055"/>
      <c r="I68" s="1055"/>
      <c r="J68" s="1055"/>
      <c r="K68" s="1055"/>
      <c r="L68" s="1055"/>
      <c r="M68" s="1055"/>
      <c r="N68" s="1055"/>
      <c r="O68" s="1055"/>
      <c r="P68" s="1056"/>
      <c r="Q68" s="1057">
        <v>10</v>
      </c>
      <c r="R68" s="1051"/>
      <c r="S68" s="1051"/>
      <c r="T68" s="1051"/>
      <c r="U68" s="1051"/>
      <c r="V68" s="1051">
        <v>5</v>
      </c>
      <c r="W68" s="1051"/>
      <c r="X68" s="1051"/>
      <c r="Y68" s="1051"/>
      <c r="Z68" s="1051"/>
      <c r="AA68" s="1051">
        <v>5</v>
      </c>
      <c r="AB68" s="1051"/>
      <c r="AC68" s="1051"/>
      <c r="AD68" s="1051"/>
      <c r="AE68" s="1051"/>
      <c r="AF68" s="1051">
        <v>5</v>
      </c>
      <c r="AG68" s="1051"/>
      <c r="AH68" s="1051"/>
      <c r="AI68" s="1051"/>
      <c r="AJ68" s="1051"/>
      <c r="AK68" s="1051">
        <v>0</v>
      </c>
      <c r="AL68" s="1051"/>
      <c r="AM68" s="1051"/>
      <c r="AN68" s="1051"/>
      <c r="AO68" s="1051"/>
      <c r="AP68" s="1051">
        <v>0</v>
      </c>
      <c r="AQ68" s="1051"/>
      <c r="AR68" s="1051"/>
      <c r="AS68" s="1051"/>
      <c r="AT68" s="1051"/>
      <c r="AU68" s="1050" t="s">
        <v>521</v>
      </c>
      <c r="AV68" s="1048"/>
      <c r="AW68" s="1048"/>
      <c r="AX68" s="1048"/>
      <c r="AY68" s="1049"/>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594</v>
      </c>
      <c r="C69" s="1044"/>
      <c r="D69" s="1044"/>
      <c r="E69" s="1044"/>
      <c r="F69" s="1044"/>
      <c r="G69" s="1044"/>
      <c r="H69" s="1044"/>
      <c r="I69" s="1044"/>
      <c r="J69" s="1044"/>
      <c r="K69" s="1044"/>
      <c r="L69" s="1044"/>
      <c r="M69" s="1044"/>
      <c r="N69" s="1044"/>
      <c r="O69" s="1044"/>
      <c r="P69" s="1045"/>
      <c r="Q69" s="1046">
        <v>261</v>
      </c>
      <c r="R69" s="1040"/>
      <c r="S69" s="1040"/>
      <c r="T69" s="1040"/>
      <c r="U69" s="1040"/>
      <c r="V69" s="1040">
        <v>224</v>
      </c>
      <c r="W69" s="1040"/>
      <c r="X69" s="1040"/>
      <c r="Y69" s="1040"/>
      <c r="Z69" s="1040"/>
      <c r="AA69" s="1040">
        <v>37</v>
      </c>
      <c r="AB69" s="1040"/>
      <c r="AC69" s="1040"/>
      <c r="AD69" s="1040"/>
      <c r="AE69" s="1040"/>
      <c r="AF69" s="1040">
        <v>37</v>
      </c>
      <c r="AG69" s="1040"/>
      <c r="AH69" s="1040"/>
      <c r="AI69" s="1040"/>
      <c r="AJ69" s="1040"/>
      <c r="AK69" s="1040">
        <v>0</v>
      </c>
      <c r="AL69" s="1040"/>
      <c r="AM69" s="1040"/>
      <c r="AN69" s="1040"/>
      <c r="AO69" s="1040"/>
      <c r="AP69" s="1040">
        <v>0</v>
      </c>
      <c r="AQ69" s="1040"/>
      <c r="AR69" s="1040"/>
      <c r="AS69" s="1040"/>
      <c r="AT69" s="1040"/>
      <c r="AU69" s="1050" t="s">
        <v>521</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595</v>
      </c>
      <c r="C70" s="1044"/>
      <c r="D70" s="1044"/>
      <c r="E70" s="1044"/>
      <c r="F70" s="1044"/>
      <c r="G70" s="1044"/>
      <c r="H70" s="1044"/>
      <c r="I70" s="1044"/>
      <c r="J70" s="1044"/>
      <c r="K70" s="1044"/>
      <c r="L70" s="1044"/>
      <c r="M70" s="1044"/>
      <c r="N70" s="1044"/>
      <c r="O70" s="1044"/>
      <c r="P70" s="1045"/>
      <c r="Q70" s="1046">
        <v>6481</v>
      </c>
      <c r="R70" s="1040"/>
      <c r="S70" s="1040"/>
      <c r="T70" s="1040"/>
      <c r="U70" s="1040"/>
      <c r="V70" s="1040">
        <v>6375</v>
      </c>
      <c r="W70" s="1040"/>
      <c r="X70" s="1040"/>
      <c r="Y70" s="1040"/>
      <c r="Z70" s="1040"/>
      <c r="AA70" s="1040">
        <v>106</v>
      </c>
      <c r="AB70" s="1040"/>
      <c r="AC70" s="1040"/>
      <c r="AD70" s="1040"/>
      <c r="AE70" s="1040"/>
      <c r="AF70" s="1040">
        <v>106</v>
      </c>
      <c r="AG70" s="1040"/>
      <c r="AH70" s="1040"/>
      <c r="AI70" s="1040"/>
      <c r="AJ70" s="1040"/>
      <c r="AK70" s="1040">
        <v>0</v>
      </c>
      <c r="AL70" s="1040"/>
      <c r="AM70" s="1040"/>
      <c r="AN70" s="1040"/>
      <c r="AO70" s="1040"/>
      <c r="AP70" s="1040">
        <v>1207</v>
      </c>
      <c r="AQ70" s="1040"/>
      <c r="AR70" s="1040"/>
      <c r="AS70" s="1040"/>
      <c r="AT70" s="1040"/>
      <c r="AU70" s="1040">
        <v>372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586</v>
      </c>
      <c r="C71" s="1044"/>
      <c r="D71" s="1044"/>
      <c r="E71" s="1044"/>
      <c r="F71" s="1044"/>
      <c r="G71" s="1044"/>
      <c r="H71" s="1044"/>
      <c r="I71" s="1044"/>
      <c r="J71" s="1044"/>
      <c r="K71" s="1044"/>
      <c r="L71" s="1044"/>
      <c r="M71" s="1044"/>
      <c r="N71" s="1044"/>
      <c r="O71" s="1044"/>
      <c r="P71" s="1045"/>
      <c r="Q71" s="1046">
        <v>1644</v>
      </c>
      <c r="R71" s="1040"/>
      <c r="S71" s="1040"/>
      <c r="T71" s="1040"/>
      <c r="U71" s="1040"/>
      <c r="V71" s="1040">
        <v>1624</v>
      </c>
      <c r="W71" s="1040"/>
      <c r="X71" s="1040"/>
      <c r="Y71" s="1040"/>
      <c r="Z71" s="1040"/>
      <c r="AA71" s="1040">
        <v>20</v>
      </c>
      <c r="AB71" s="1040"/>
      <c r="AC71" s="1040"/>
      <c r="AD71" s="1040"/>
      <c r="AE71" s="1040"/>
      <c r="AF71" s="1040">
        <v>20</v>
      </c>
      <c r="AG71" s="1040"/>
      <c r="AH71" s="1040"/>
      <c r="AI71" s="1040"/>
      <c r="AJ71" s="1040"/>
      <c r="AK71" s="1040" t="s">
        <v>521</v>
      </c>
      <c r="AL71" s="1040"/>
      <c r="AM71" s="1040"/>
      <c r="AN71" s="1040"/>
      <c r="AO71" s="1040"/>
      <c r="AP71" s="1040" t="s">
        <v>521</v>
      </c>
      <c r="AQ71" s="1040"/>
      <c r="AR71" s="1040"/>
      <c r="AS71" s="1040"/>
      <c r="AT71" s="1040"/>
      <c r="AU71" s="1040" t="s">
        <v>521</v>
      </c>
      <c r="AV71" s="1040"/>
      <c r="AW71" s="1040"/>
      <c r="AX71" s="1040"/>
      <c r="AY71" s="1040"/>
      <c r="AZ71" s="1041" t="s">
        <v>590</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586</v>
      </c>
      <c r="C72" s="1044"/>
      <c r="D72" s="1044"/>
      <c r="E72" s="1044"/>
      <c r="F72" s="1044"/>
      <c r="G72" s="1044"/>
      <c r="H72" s="1044"/>
      <c r="I72" s="1044"/>
      <c r="J72" s="1044"/>
      <c r="K72" s="1044"/>
      <c r="L72" s="1044"/>
      <c r="M72" s="1044"/>
      <c r="N72" s="1044"/>
      <c r="O72" s="1044"/>
      <c r="P72" s="1045"/>
      <c r="Q72" s="1046">
        <v>693386</v>
      </c>
      <c r="R72" s="1040"/>
      <c r="S72" s="1040"/>
      <c r="T72" s="1040"/>
      <c r="U72" s="1040"/>
      <c r="V72" s="1040">
        <v>677426</v>
      </c>
      <c r="W72" s="1040"/>
      <c r="X72" s="1040"/>
      <c r="Y72" s="1040"/>
      <c r="Z72" s="1040"/>
      <c r="AA72" s="1040">
        <v>15960</v>
      </c>
      <c r="AB72" s="1040"/>
      <c r="AC72" s="1040"/>
      <c r="AD72" s="1040"/>
      <c r="AE72" s="1040"/>
      <c r="AF72" s="1040">
        <v>15960</v>
      </c>
      <c r="AG72" s="1040"/>
      <c r="AH72" s="1040"/>
      <c r="AI72" s="1040"/>
      <c r="AJ72" s="1040"/>
      <c r="AK72" s="1040">
        <v>7105</v>
      </c>
      <c r="AL72" s="1040"/>
      <c r="AM72" s="1040"/>
      <c r="AN72" s="1040"/>
      <c r="AO72" s="1040"/>
      <c r="AP72" s="1040" t="s">
        <v>521</v>
      </c>
      <c r="AQ72" s="1040"/>
      <c r="AR72" s="1040"/>
      <c r="AS72" s="1040"/>
      <c r="AT72" s="1040"/>
      <c r="AU72" s="1040" t="s">
        <v>521</v>
      </c>
      <c r="AV72" s="1040"/>
      <c r="AW72" s="1040"/>
      <c r="AX72" s="1040"/>
      <c r="AY72" s="1040"/>
      <c r="AZ72" s="1041" t="s">
        <v>591</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587</v>
      </c>
      <c r="C73" s="1044"/>
      <c r="D73" s="1044"/>
      <c r="E73" s="1044"/>
      <c r="F73" s="1044"/>
      <c r="G73" s="1044"/>
      <c r="H73" s="1044"/>
      <c r="I73" s="1044"/>
      <c r="J73" s="1044"/>
      <c r="K73" s="1044"/>
      <c r="L73" s="1044"/>
      <c r="M73" s="1044"/>
      <c r="N73" s="1044"/>
      <c r="O73" s="1044"/>
      <c r="P73" s="1045"/>
      <c r="Q73" s="1046">
        <v>26393</v>
      </c>
      <c r="R73" s="1040"/>
      <c r="S73" s="1040"/>
      <c r="T73" s="1040"/>
      <c r="U73" s="1040"/>
      <c r="V73" s="1040">
        <v>25068</v>
      </c>
      <c r="W73" s="1040"/>
      <c r="X73" s="1040"/>
      <c r="Y73" s="1040"/>
      <c r="Z73" s="1040"/>
      <c r="AA73" s="1040">
        <v>1325</v>
      </c>
      <c r="AB73" s="1040"/>
      <c r="AC73" s="1040"/>
      <c r="AD73" s="1040"/>
      <c r="AE73" s="1040"/>
      <c r="AF73" s="1040">
        <v>1325</v>
      </c>
      <c r="AG73" s="1040"/>
      <c r="AH73" s="1040"/>
      <c r="AI73" s="1040"/>
      <c r="AJ73" s="1040"/>
      <c r="AK73" s="1040">
        <v>22</v>
      </c>
      <c r="AL73" s="1040"/>
      <c r="AM73" s="1040"/>
      <c r="AN73" s="1040"/>
      <c r="AO73" s="1040"/>
      <c r="AP73" s="1040" t="s">
        <v>521</v>
      </c>
      <c r="AQ73" s="1040"/>
      <c r="AR73" s="1040"/>
      <c r="AS73" s="1040"/>
      <c r="AT73" s="1040"/>
      <c r="AU73" s="1040" t="s">
        <v>521</v>
      </c>
      <c r="AV73" s="1040"/>
      <c r="AW73" s="1040"/>
      <c r="AX73" s="1040"/>
      <c r="AY73" s="1040"/>
      <c r="AZ73" s="1041" t="s">
        <v>590</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587</v>
      </c>
      <c r="C74" s="1044"/>
      <c r="D74" s="1044"/>
      <c r="E74" s="1044"/>
      <c r="F74" s="1044"/>
      <c r="G74" s="1044"/>
      <c r="H74" s="1044"/>
      <c r="I74" s="1044"/>
      <c r="J74" s="1044"/>
      <c r="K74" s="1044"/>
      <c r="L74" s="1044"/>
      <c r="M74" s="1044"/>
      <c r="N74" s="1044"/>
      <c r="O74" s="1044"/>
      <c r="P74" s="1045"/>
      <c r="Q74" s="1046">
        <v>382</v>
      </c>
      <c r="R74" s="1040"/>
      <c r="S74" s="1040"/>
      <c r="T74" s="1040"/>
      <c r="U74" s="1040"/>
      <c r="V74" s="1040">
        <v>136</v>
      </c>
      <c r="W74" s="1040"/>
      <c r="X74" s="1040"/>
      <c r="Y74" s="1040"/>
      <c r="Z74" s="1040"/>
      <c r="AA74" s="1040">
        <v>246</v>
      </c>
      <c r="AB74" s="1040"/>
      <c r="AC74" s="1040"/>
      <c r="AD74" s="1040"/>
      <c r="AE74" s="1040"/>
      <c r="AF74" s="1040">
        <v>246</v>
      </c>
      <c r="AG74" s="1040"/>
      <c r="AH74" s="1040"/>
      <c r="AI74" s="1040"/>
      <c r="AJ74" s="1040"/>
      <c r="AK74" s="1040" t="s">
        <v>521</v>
      </c>
      <c r="AL74" s="1040"/>
      <c r="AM74" s="1040"/>
      <c r="AN74" s="1040"/>
      <c r="AO74" s="1040"/>
      <c r="AP74" s="1040" t="s">
        <v>521</v>
      </c>
      <c r="AQ74" s="1040"/>
      <c r="AR74" s="1040"/>
      <c r="AS74" s="1040"/>
      <c r="AT74" s="1040"/>
      <c r="AU74" s="1040" t="s">
        <v>521</v>
      </c>
      <c r="AV74" s="1040"/>
      <c r="AW74" s="1040"/>
      <c r="AX74" s="1040"/>
      <c r="AY74" s="1040"/>
      <c r="AZ74" s="1041" t="s">
        <v>592</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588</v>
      </c>
      <c r="C75" s="1044"/>
      <c r="D75" s="1044"/>
      <c r="E75" s="1044"/>
      <c r="F75" s="1044"/>
      <c r="G75" s="1044"/>
      <c r="H75" s="1044"/>
      <c r="I75" s="1044"/>
      <c r="J75" s="1044"/>
      <c r="K75" s="1044"/>
      <c r="L75" s="1044"/>
      <c r="M75" s="1044"/>
      <c r="N75" s="1044"/>
      <c r="O75" s="1044"/>
      <c r="P75" s="1045"/>
      <c r="Q75" s="1047">
        <v>423</v>
      </c>
      <c r="R75" s="1048"/>
      <c r="S75" s="1048"/>
      <c r="T75" s="1048"/>
      <c r="U75" s="1049"/>
      <c r="V75" s="1050">
        <v>410</v>
      </c>
      <c r="W75" s="1048"/>
      <c r="X75" s="1048"/>
      <c r="Y75" s="1048"/>
      <c r="Z75" s="1049"/>
      <c r="AA75" s="1050">
        <v>12</v>
      </c>
      <c r="AB75" s="1048"/>
      <c r="AC75" s="1048"/>
      <c r="AD75" s="1048"/>
      <c r="AE75" s="1049"/>
      <c r="AF75" s="1050">
        <v>12</v>
      </c>
      <c r="AG75" s="1048"/>
      <c r="AH75" s="1048"/>
      <c r="AI75" s="1048"/>
      <c r="AJ75" s="1049"/>
      <c r="AK75" s="1050">
        <v>49</v>
      </c>
      <c r="AL75" s="1048"/>
      <c r="AM75" s="1048"/>
      <c r="AN75" s="1048"/>
      <c r="AO75" s="1049"/>
      <c r="AP75" s="1050" t="s">
        <v>521</v>
      </c>
      <c r="AQ75" s="1048"/>
      <c r="AR75" s="1048"/>
      <c r="AS75" s="1048"/>
      <c r="AT75" s="1049"/>
      <c r="AU75" s="1050" t="s">
        <v>521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589</v>
      </c>
      <c r="C76" s="1044"/>
      <c r="D76" s="1044"/>
      <c r="E76" s="1044"/>
      <c r="F76" s="1044"/>
      <c r="G76" s="1044"/>
      <c r="H76" s="1044"/>
      <c r="I76" s="1044"/>
      <c r="J76" s="1044"/>
      <c r="K76" s="1044"/>
      <c r="L76" s="1044"/>
      <c r="M76" s="1044"/>
      <c r="N76" s="1044"/>
      <c r="O76" s="1044"/>
      <c r="P76" s="1045"/>
      <c r="Q76" s="1047">
        <v>47938</v>
      </c>
      <c r="R76" s="1048"/>
      <c r="S76" s="1048"/>
      <c r="T76" s="1048"/>
      <c r="U76" s="1049"/>
      <c r="V76" s="1050">
        <v>43893</v>
      </c>
      <c r="W76" s="1048"/>
      <c r="X76" s="1048"/>
      <c r="Y76" s="1048"/>
      <c r="Z76" s="1049"/>
      <c r="AA76" s="1050">
        <v>4045</v>
      </c>
      <c r="AB76" s="1048"/>
      <c r="AC76" s="1048"/>
      <c r="AD76" s="1048"/>
      <c r="AE76" s="1049"/>
      <c r="AF76" s="1050">
        <v>3243</v>
      </c>
      <c r="AG76" s="1048"/>
      <c r="AH76" s="1048"/>
      <c r="AI76" s="1048"/>
      <c r="AJ76" s="1049"/>
      <c r="AK76" s="1050" t="s">
        <v>521</v>
      </c>
      <c r="AL76" s="1048"/>
      <c r="AM76" s="1048"/>
      <c r="AN76" s="1048"/>
      <c r="AO76" s="1049"/>
      <c r="AP76" s="1050" t="s">
        <v>521</v>
      </c>
      <c r="AQ76" s="1048"/>
      <c r="AR76" s="1048"/>
      <c r="AS76" s="1048"/>
      <c r="AT76" s="1049"/>
      <c r="AU76" s="1050" t="s">
        <v>521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390</v>
      </c>
      <c r="B88" s="1013" t="s">
        <v>426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20954</v>
      </c>
      <c r="AG88" s="1028"/>
      <c r="AH88" s="1028"/>
      <c r="AI88" s="1028"/>
      <c r="AJ88" s="1028"/>
      <c r="AK88" s="1032"/>
      <c r="AL88" s="1032"/>
      <c r="AM88" s="1032"/>
      <c r="AN88" s="1032"/>
      <c r="AO88" s="1032"/>
      <c r="AP88" s="1028">
        <f t="shared" ref="AP88" si="0">SUM(AP68:AT87)</f>
        <v>1207</v>
      </c>
      <c r="AQ88" s="1028"/>
      <c r="AR88" s="1028"/>
      <c r="AS88" s="1028"/>
      <c r="AT88" s="1028"/>
      <c r="AU88" s="1028">
        <f t="shared" ref="AU88" si="1">SUM(AU68:AY87)</f>
        <v>372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1013" t="s">
        <v>427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SUM(CR7:CV9)</f>
        <v>32</v>
      </c>
      <c r="CS102" s="1020"/>
      <c r="CT102" s="1020"/>
      <c r="CU102" s="1020"/>
      <c r="CV102" s="1021"/>
      <c r="CW102" s="1019" t="s">
        <v>521</v>
      </c>
      <c r="CX102" s="1020"/>
      <c r="CY102" s="1020"/>
      <c r="CZ102" s="1020"/>
      <c r="DA102" s="1021"/>
      <c r="DB102" s="1019" t="s">
        <v>521</v>
      </c>
      <c r="DC102" s="1020"/>
      <c r="DD102" s="1020"/>
      <c r="DE102" s="1020"/>
      <c r="DF102" s="1021"/>
      <c r="DG102" s="1019" t="s">
        <v>521</v>
      </c>
      <c r="DH102" s="1020"/>
      <c r="DI102" s="1020"/>
      <c r="DJ102" s="1020"/>
      <c r="DK102" s="1021"/>
      <c r="DL102" s="1019">
        <v>69</v>
      </c>
      <c r="DM102" s="1020"/>
      <c r="DN102" s="1020"/>
      <c r="DO102" s="1020"/>
      <c r="DP102" s="1021"/>
      <c r="DQ102" s="1019">
        <v>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435</v>
      </c>
      <c r="AB109" s="963"/>
      <c r="AC109" s="963"/>
      <c r="AD109" s="963"/>
      <c r="AE109" s="964"/>
      <c r="AF109" s="965" t="s">
        <v>303</v>
      </c>
      <c r="AG109" s="963"/>
      <c r="AH109" s="963"/>
      <c r="AI109" s="963"/>
      <c r="AJ109" s="964"/>
      <c r="AK109" s="965" t="s">
        <v>302</v>
      </c>
      <c r="AL109" s="963"/>
      <c r="AM109" s="963"/>
      <c r="AN109" s="963"/>
      <c r="AO109" s="964"/>
      <c r="AP109" s="965" t="s">
        <v>436</v>
      </c>
      <c r="AQ109" s="963"/>
      <c r="AR109" s="963"/>
      <c r="AS109" s="963"/>
      <c r="AT109" s="994"/>
      <c r="AU109" s="962" t="s">
        <v>434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435</v>
      </c>
      <c r="BR109" s="963"/>
      <c r="BS109" s="963"/>
      <c r="BT109" s="963"/>
      <c r="BU109" s="964"/>
      <c r="BV109" s="965" t="s">
        <v>303</v>
      </c>
      <c r="BW109" s="963"/>
      <c r="BX109" s="963"/>
      <c r="BY109" s="963"/>
      <c r="BZ109" s="964"/>
      <c r="CA109" s="965" t="s">
        <v>302</v>
      </c>
      <c r="CB109" s="963"/>
      <c r="CC109" s="963"/>
      <c r="CD109" s="963"/>
      <c r="CE109" s="964"/>
      <c r="CF109" s="1001" t="s">
        <v>436</v>
      </c>
      <c r="CG109" s="1001"/>
      <c r="CH109" s="1001"/>
      <c r="CI109" s="1001"/>
      <c r="CJ109" s="1001"/>
      <c r="CK109" s="965" t="s">
        <v>437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435</v>
      </c>
      <c r="DH109" s="963"/>
      <c r="DI109" s="963"/>
      <c r="DJ109" s="963"/>
      <c r="DK109" s="964"/>
      <c r="DL109" s="965" t="s">
        <v>303</v>
      </c>
      <c r="DM109" s="963"/>
      <c r="DN109" s="963"/>
      <c r="DO109" s="963"/>
      <c r="DP109" s="964"/>
      <c r="DQ109" s="965" t="s">
        <v>302</v>
      </c>
      <c r="DR109" s="963"/>
      <c r="DS109" s="963"/>
      <c r="DT109" s="963"/>
      <c r="DU109" s="964"/>
      <c r="DV109" s="965" t="s">
        <v>436</v>
      </c>
      <c r="DW109" s="963"/>
      <c r="DX109" s="963"/>
      <c r="DY109" s="963"/>
      <c r="DZ109" s="994"/>
    </row>
    <row r="110" spans="1:131" s="226" customFormat="1" ht="26.25" customHeight="1">
      <c r="A110" s="865" t="s">
        <v>438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3605576</v>
      </c>
      <c r="AB110" s="956"/>
      <c r="AC110" s="956"/>
      <c r="AD110" s="956"/>
      <c r="AE110" s="957"/>
      <c r="AF110" s="958">
        <v>3553960</v>
      </c>
      <c r="AG110" s="956"/>
      <c r="AH110" s="956"/>
      <c r="AI110" s="956"/>
      <c r="AJ110" s="957"/>
      <c r="AK110" s="958">
        <v>3441596</v>
      </c>
      <c r="AL110" s="956"/>
      <c r="AM110" s="956"/>
      <c r="AN110" s="956"/>
      <c r="AO110" s="957"/>
      <c r="AP110" s="959">
        <v>16.2</v>
      </c>
      <c r="AQ110" s="960"/>
      <c r="AR110" s="960"/>
      <c r="AS110" s="960"/>
      <c r="AT110" s="961"/>
      <c r="AU110" s="995" t="s">
        <v>67</v>
      </c>
      <c r="AV110" s="996"/>
      <c r="AW110" s="996"/>
      <c r="AX110" s="996"/>
      <c r="AY110" s="996"/>
      <c r="AZ110" s="921" t="s">
        <v>439</v>
      </c>
      <c r="BA110" s="866"/>
      <c r="BB110" s="866"/>
      <c r="BC110" s="866"/>
      <c r="BD110" s="866"/>
      <c r="BE110" s="866"/>
      <c r="BF110" s="866"/>
      <c r="BG110" s="866"/>
      <c r="BH110" s="866"/>
      <c r="BI110" s="866"/>
      <c r="BJ110" s="866"/>
      <c r="BK110" s="866"/>
      <c r="BL110" s="866"/>
      <c r="BM110" s="866"/>
      <c r="BN110" s="866"/>
      <c r="BO110" s="866"/>
      <c r="BP110" s="867"/>
      <c r="BQ110" s="922">
        <v>32141005</v>
      </c>
      <c r="BR110" s="903"/>
      <c r="BS110" s="903"/>
      <c r="BT110" s="903"/>
      <c r="BU110" s="903"/>
      <c r="BV110" s="903">
        <v>31990571</v>
      </c>
      <c r="BW110" s="903"/>
      <c r="BX110" s="903"/>
      <c r="BY110" s="903"/>
      <c r="BZ110" s="903"/>
      <c r="CA110" s="903">
        <v>32836192</v>
      </c>
      <c r="CB110" s="903"/>
      <c r="CC110" s="903"/>
      <c r="CD110" s="903"/>
      <c r="CE110" s="903"/>
      <c r="CF110" s="927">
        <v>154.5</v>
      </c>
      <c r="CG110" s="928"/>
      <c r="CH110" s="928"/>
      <c r="CI110" s="928"/>
      <c r="CJ110" s="928"/>
      <c r="CK110" s="991" t="s">
        <v>440</v>
      </c>
      <c r="CL110" s="877"/>
      <c r="CM110" s="952" t="s">
        <v>441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416</v>
      </c>
      <c r="DH110" s="903"/>
      <c r="DI110" s="903"/>
      <c r="DJ110" s="903"/>
      <c r="DK110" s="903"/>
      <c r="DL110" s="903" t="s">
        <v>416</v>
      </c>
      <c r="DM110" s="903"/>
      <c r="DN110" s="903"/>
      <c r="DO110" s="903"/>
      <c r="DP110" s="903"/>
      <c r="DQ110" s="903" t="s">
        <v>416</v>
      </c>
      <c r="DR110" s="903"/>
      <c r="DS110" s="903"/>
      <c r="DT110" s="903"/>
      <c r="DU110" s="903"/>
      <c r="DV110" s="904" t="s">
        <v>442</v>
      </c>
      <c r="DW110" s="904"/>
      <c r="DX110" s="904"/>
      <c r="DY110" s="904"/>
      <c r="DZ110" s="905"/>
    </row>
    <row r="111" spans="1:131" s="226" customFormat="1" ht="26.25" customHeight="1">
      <c r="A111" s="832" t="s">
        <v>443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444</v>
      </c>
      <c r="AQ111" s="988"/>
      <c r="AR111" s="988"/>
      <c r="AS111" s="988"/>
      <c r="AT111" s="989"/>
      <c r="AU111" s="997"/>
      <c r="AV111" s="998"/>
      <c r="AW111" s="998"/>
      <c r="AX111" s="998"/>
      <c r="AY111" s="998"/>
      <c r="AZ111" s="873" t="s">
        <v>445</v>
      </c>
      <c r="BA111" s="808"/>
      <c r="BB111" s="808"/>
      <c r="BC111" s="808"/>
      <c r="BD111" s="808"/>
      <c r="BE111" s="808"/>
      <c r="BF111" s="808"/>
      <c r="BG111" s="808"/>
      <c r="BH111" s="808"/>
      <c r="BI111" s="808"/>
      <c r="BJ111" s="808"/>
      <c r="BK111" s="808"/>
      <c r="BL111" s="808"/>
      <c r="BM111" s="808"/>
      <c r="BN111" s="808"/>
      <c r="BO111" s="808"/>
      <c r="BP111" s="809"/>
      <c r="BQ111" s="874">
        <v>223505</v>
      </c>
      <c r="BR111" s="875"/>
      <c r="BS111" s="875"/>
      <c r="BT111" s="875"/>
      <c r="BU111" s="875"/>
      <c r="BV111" s="875">
        <v>162169</v>
      </c>
      <c r="BW111" s="875"/>
      <c r="BX111" s="875"/>
      <c r="BY111" s="875"/>
      <c r="BZ111" s="875"/>
      <c r="CA111" s="875">
        <v>111615</v>
      </c>
      <c r="CB111" s="875"/>
      <c r="CC111" s="875"/>
      <c r="CD111" s="875"/>
      <c r="CE111" s="875"/>
      <c r="CF111" s="936">
        <v>0.5</v>
      </c>
      <c r="CG111" s="937"/>
      <c r="CH111" s="937"/>
      <c r="CI111" s="937"/>
      <c r="CJ111" s="937"/>
      <c r="CK111" s="992"/>
      <c r="CL111" s="879"/>
      <c r="CM111" s="882" t="s">
        <v>446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444</v>
      </c>
      <c r="DM111" s="875"/>
      <c r="DN111" s="875"/>
      <c r="DO111" s="875"/>
      <c r="DP111" s="875"/>
      <c r="DQ111" s="875" t="s">
        <v>123</v>
      </c>
      <c r="DR111" s="875"/>
      <c r="DS111" s="875"/>
      <c r="DT111" s="875"/>
      <c r="DU111" s="875"/>
      <c r="DV111" s="852" t="s">
        <v>447</v>
      </c>
      <c r="DW111" s="852"/>
      <c r="DX111" s="852"/>
      <c r="DY111" s="852"/>
      <c r="DZ111" s="853"/>
    </row>
    <row r="112" spans="1:131" s="226" customFormat="1" ht="26.25" customHeight="1">
      <c r="A112" s="977" t="s">
        <v>448</v>
      </c>
      <c r="B112" s="978"/>
      <c r="C112" s="808" t="s">
        <v>449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444</v>
      </c>
      <c r="AL112" s="838"/>
      <c r="AM112" s="838"/>
      <c r="AN112" s="838"/>
      <c r="AO112" s="839"/>
      <c r="AP112" s="885" t="s">
        <v>123</v>
      </c>
      <c r="AQ112" s="886"/>
      <c r="AR112" s="886"/>
      <c r="AS112" s="886"/>
      <c r="AT112" s="887"/>
      <c r="AU112" s="997"/>
      <c r="AV112" s="998"/>
      <c r="AW112" s="998"/>
      <c r="AX112" s="998"/>
      <c r="AY112" s="998"/>
      <c r="AZ112" s="873" t="s">
        <v>450</v>
      </c>
      <c r="BA112" s="808"/>
      <c r="BB112" s="808"/>
      <c r="BC112" s="808"/>
      <c r="BD112" s="808"/>
      <c r="BE112" s="808"/>
      <c r="BF112" s="808"/>
      <c r="BG112" s="808"/>
      <c r="BH112" s="808"/>
      <c r="BI112" s="808"/>
      <c r="BJ112" s="808"/>
      <c r="BK112" s="808"/>
      <c r="BL112" s="808"/>
      <c r="BM112" s="808"/>
      <c r="BN112" s="808"/>
      <c r="BO112" s="808"/>
      <c r="BP112" s="809"/>
      <c r="BQ112" s="874">
        <v>8874207</v>
      </c>
      <c r="BR112" s="875"/>
      <c r="BS112" s="875"/>
      <c r="BT112" s="875"/>
      <c r="BU112" s="875"/>
      <c r="BV112" s="875">
        <v>9019668</v>
      </c>
      <c r="BW112" s="875"/>
      <c r="BX112" s="875"/>
      <c r="BY112" s="875"/>
      <c r="BZ112" s="875"/>
      <c r="CA112" s="875">
        <v>9179721</v>
      </c>
      <c r="CB112" s="875"/>
      <c r="CC112" s="875"/>
      <c r="CD112" s="875"/>
      <c r="CE112" s="875"/>
      <c r="CF112" s="936">
        <v>43.2</v>
      </c>
      <c r="CG112" s="937"/>
      <c r="CH112" s="937"/>
      <c r="CI112" s="937"/>
      <c r="CJ112" s="937"/>
      <c r="CK112" s="992"/>
      <c r="CL112" s="879"/>
      <c r="CM112" s="882" t="s">
        <v>451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452</v>
      </c>
      <c r="DR112" s="875"/>
      <c r="DS112" s="875"/>
      <c r="DT112" s="875"/>
      <c r="DU112" s="875"/>
      <c r="DV112" s="852" t="s">
        <v>123</v>
      </c>
      <c r="DW112" s="852"/>
      <c r="DX112" s="852"/>
      <c r="DY112" s="852"/>
      <c r="DZ112" s="853"/>
    </row>
    <row r="113" spans="1:130" s="226" customFormat="1" ht="26.25" customHeight="1">
      <c r="A113" s="979"/>
      <c r="B113" s="980"/>
      <c r="C113" s="808" t="s">
        <v>453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1234636</v>
      </c>
      <c r="AB113" s="984"/>
      <c r="AC113" s="984"/>
      <c r="AD113" s="984"/>
      <c r="AE113" s="985"/>
      <c r="AF113" s="986">
        <v>1103815</v>
      </c>
      <c r="AG113" s="984"/>
      <c r="AH113" s="984"/>
      <c r="AI113" s="984"/>
      <c r="AJ113" s="985"/>
      <c r="AK113" s="986">
        <v>1127511</v>
      </c>
      <c r="AL113" s="984"/>
      <c r="AM113" s="984"/>
      <c r="AN113" s="984"/>
      <c r="AO113" s="985"/>
      <c r="AP113" s="987">
        <v>5.3</v>
      </c>
      <c r="AQ113" s="988"/>
      <c r="AR113" s="988"/>
      <c r="AS113" s="988"/>
      <c r="AT113" s="989"/>
      <c r="AU113" s="997"/>
      <c r="AV113" s="998"/>
      <c r="AW113" s="998"/>
      <c r="AX113" s="998"/>
      <c r="AY113" s="998"/>
      <c r="AZ113" s="873" t="s">
        <v>454</v>
      </c>
      <c r="BA113" s="808"/>
      <c r="BB113" s="808"/>
      <c r="BC113" s="808"/>
      <c r="BD113" s="808"/>
      <c r="BE113" s="808"/>
      <c r="BF113" s="808"/>
      <c r="BG113" s="808"/>
      <c r="BH113" s="808"/>
      <c r="BI113" s="808"/>
      <c r="BJ113" s="808"/>
      <c r="BK113" s="808"/>
      <c r="BL113" s="808"/>
      <c r="BM113" s="808"/>
      <c r="BN113" s="808"/>
      <c r="BO113" s="808"/>
      <c r="BP113" s="809"/>
      <c r="BQ113" s="874">
        <v>352680</v>
      </c>
      <c r="BR113" s="875"/>
      <c r="BS113" s="875"/>
      <c r="BT113" s="875"/>
      <c r="BU113" s="875"/>
      <c r="BV113" s="875">
        <v>425833</v>
      </c>
      <c r="BW113" s="875"/>
      <c r="BX113" s="875"/>
      <c r="BY113" s="875"/>
      <c r="BZ113" s="875"/>
      <c r="CA113" s="875">
        <v>372040</v>
      </c>
      <c r="CB113" s="875"/>
      <c r="CC113" s="875"/>
      <c r="CD113" s="875"/>
      <c r="CE113" s="875"/>
      <c r="CF113" s="936">
        <v>1.8</v>
      </c>
      <c r="CG113" s="937"/>
      <c r="CH113" s="937"/>
      <c r="CI113" s="937"/>
      <c r="CJ113" s="937"/>
      <c r="CK113" s="992"/>
      <c r="CL113" s="879"/>
      <c r="CM113" s="882" t="s">
        <v>455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456</v>
      </c>
      <c r="DH113" s="838"/>
      <c r="DI113" s="838"/>
      <c r="DJ113" s="838"/>
      <c r="DK113" s="839"/>
      <c r="DL113" s="840" t="s">
        <v>123</v>
      </c>
      <c r="DM113" s="838"/>
      <c r="DN113" s="838"/>
      <c r="DO113" s="838"/>
      <c r="DP113" s="839"/>
      <c r="DQ113" s="840" t="s">
        <v>416</v>
      </c>
      <c r="DR113" s="838"/>
      <c r="DS113" s="838"/>
      <c r="DT113" s="838"/>
      <c r="DU113" s="839"/>
      <c r="DV113" s="885" t="s">
        <v>123</v>
      </c>
      <c r="DW113" s="886"/>
      <c r="DX113" s="886"/>
      <c r="DY113" s="886"/>
      <c r="DZ113" s="887"/>
    </row>
    <row r="114" spans="1:130" s="226" customFormat="1" ht="26.25" customHeight="1">
      <c r="A114" s="979"/>
      <c r="B114" s="980"/>
      <c r="C114" s="808" t="s">
        <v>457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28854</v>
      </c>
      <c r="AB114" s="838"/>
      <c r="AC114" s="838"/>
      <c r="AD114" s="838"/>
      <c r="AE114" s="839"/>
      <c r="AF114" s="840">
        <v>52939</v>
      </c>
      <c r="AG114" s="838"/>
      <c r="AH114" s="838"/>
      <c r="AI114" s="838"/>
      <c r="AJ114" s="839"/>
      <c r="AK114" s="840">
        <v>51749</v>
      </c>
      <c r="AL114" s="838"/>
      <c r="AM114" s="838"/>
      <c r="AN114" s="838"/>
      <c r="AO114" s="839"/>
      <c r="AP114" s="885">
        <v>0.2</v>
      </c>
      <c r="AQ114" s="886"/>
      <c r="AR114" s="886"/>
      <c r="AS114" s="886"/>
      <c r="AT114" s="887"/>
      <c r="AU114" s="997"/>
      <c r="AV114" s="998"/>
      <c r="AW114" s="998"/>
      <c r="AX114" s="998"/>
      <c r="AY114" s="998"/>
      <c r="AZ114" s="873" t="s">
        <v>458</v>
      </c>
      <c r="BA114" s="808"/>
      <c r="BB114" s="808"/>
      <c r="BC114" s="808"/>
      <c r="BD114" s="808"/>
      <c r="BE114" s="808"/>
      <c r="BF114" s="808"/>
      <c r="BG114" s="808"/>
      <c r="BH114" s="808"/>
      <c r="BI114" s="808"/>
      <c r="BJ114" s="808"/>
      <c r="BK114" s="808"/>
      <c r="BL114" s="808"/>
      <c r="BM114" s="808"/>
      <c r="BN114" s="808"/>
      <c r="BO114" s="808"/>
      <c r="BP114" s="809"/>
      <c r="BQ114" s="874">
        <v>7342522</v>
      </c>
      <c r="BR114" s="875"/>
      <c r="BS114" s="875"/>
      <c r="BT114" s="875"/>
      <c r="BU114" s="875"/>
      <c r="BV114" s="875">
        <v>7098426</v>
      </c>
      <c r="BW114" s="875"/>
      <c r="BX114" s="875"/>
      <c r="BY114" s="875"/>
      <c r="BZ114" s="875"/>
      <c r="CA114" s="875">
        <v>6862759</v>
      </c>
      <c r="CB114" s="875"/>
      <c r="CC114" s="875"/>
      <c r="CD114" s="875"/>
      <c r="CE114" s="875"/>
      <c r="CF114" s="936">
        <v>32.299999999999997</v>
      </c>
      <c r="CG114" s="937"/>
      <c r="CH114" s="937"/>
      <c r="CI114" s="937"/>
      <c r="CJ114" s="937"/>
      <c r="CK114" s="992"/>
      <c r="CL114" s="879"/>
      <c r="CM114" s="882" t="s">
        <v>459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416</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c r="A115" s="979"/>
      <c r="B115" s="980"/>
      <c r="C115" s="808" t="s">
        <v>460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63583</v>
      </c>
      <c r="AB115" s="984"/>
      <c r="AC115" s="984"/>
      <c r="AD115" s="984"/>
      <c r="AE115" s="985"/>
      <c r="AF115" s="986">
        <v>58040</v>
      </c>
      <c r="AG115" s="984"/>
      <c r="AH115" s="984"/>
      <c r="AI115" s="984"/>
      <c r="AJ115" s="985"/>
      <c r="AK115" s="986">
        <v>52554</v>
      </c>
      <c r="AL115" s="984"/>
      <c r="AM115" s="984"/>
      <c r="AN115" s="984"/>
      <c r="AO115" s="985"/>
      <c r="AP115" s="987">
        <v>0.2</v>
      </c>
      <c r="AQ115" s="988"/>
      <c r="AR115" s="988"/>
      <c r="AS115" s="988"/>
      <c r="AT115" s="989"/>
      <c r="AU115" s="997"/>
      <c r="AV115" s="998"/>
      <c r="AW115" s="998"/>
      <c r="AX115" s="998"/>
      <c r="AY115" s="998"/>
      <c r="AZ115" s="873" t="s">
        <v>461</v>
      </c>
      <c r="BA115" s="808"/>
      <c r="BB115" s="808"/>
      <c r="BC115" s="808"/>
      <c r="BD115" s="808"/>
      <c r="BE115" s="808"/>
      <c r="BF115" s="808"/>
      <c r="BG115" s="808"/>
      <c r="BH115" s="808"/>
      <c r="BI115" s="808"/>
      <c r="BJ115" s="808"/>
      <c r="BK115" s="808"/>
      <c r="BL115" s="808"/>
      <c r="BM115" s="808"/>
      <c r="BN115" s="808"/>
      <c r="BO115" s="808"/>
      <c r="BP115" s="809"/>
      <c r="BQ115" s="874">
        <v>7291</v>
      </c>
      <c r="BR115" s="875"/>
      <c r="BS115" s="875"/>
      <c r="BT115" s="875"/>
      <c r="BU115" s="875"/>
      <c r="BV115" s="875">
        <v>7117</v>
      </c>
      <c r="BW115" s="875"/>
      <c r="BX115" s="875"/>
      <c r="BY115" s="875"/>
      <c r="BZ115" s="875"/>
      <c r="CA115" s="875">
        <v>6931</v>
      </c>
      <c r="CB115" s="875"/>
      <c r="CC115" s="875"/>
      <c r="CD115" s="875"/>
      <c r="CE115" s="875"/>
      <c r="CF115" s="936">
        <v>0</v>
      </c>
      <c r="CG115" s="937"/>
      <c r="CH115" s="937"/>
      <c r="CI115" s="937"/>
      <c r="CJ115" s="937"/>
      <c r="CK115" s="992"/>
      <c r="CL115" s="879"/>
      <c r="CM115" s="873" t="s">
        <v>462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452</v>
      </c>
      <c r="DH115" s="838"/>
      <c r="DI115" s="838"/>
      <c r="DJ115" s="838"/>
      <c r="DK115" s="839"/>
      <c r="DL115" s="840" t="s">
        <v>123</v>
      </c>
      <c r="DM115" s="838"/>
      <c r="DN115" s="838"/>
      <c r="DO115" s="838"/>
      <c r="DP115" s="839"/>
      <c r="DQ115" s="840" t="s">
        <v>456</v>
      </c>
      <c r="DR115" s="838"/>
      <c r="DS115" s="838"/>
      <c r="DT115" s="838"/>
      <c r="DU115" s="839"/>
      <c r="DV115" s="885" t="s">
        <v>123</v>
      </c>
      <c r="DW115" s="886"/>
      <c r="DX115" s="886"/>
      <c r="DY115" s="886"/>
      <c r="DZ115" s="887"/>
    </row>
    <row r="116" spans="1:130" s="226" customFormat="1" ht="26.25" customHeight="1">
      <c r="A116" s="981"/>
      <c r="B116" s="982"/>
      <c r="C116" s="941" t="s">
        <v>463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452</v>
      </c>
      <c r="AB116" s="838"/>
      <c r="AC116" s="838"/>
      <c r="AD116" s="838"/>
      <c r="AE116" s="839"/>
      <c r="AF116" s="840" t="s">
        <v>123</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464</v>
      </c>
      <c r="BA116" s="925"/>
      <c r="BB116" s="925"/>
      <c r="BC116" s="925"/>
      <c r="BD116" s="925"/>
      <c r="BE116" s="925"/>
      <c r="BF116" s="925"/>
      <c r="BG116" s="925"/>
      <c r="BH116" s="925"/>
      <c r="BI116" s="925"/>
      <c r="BJ116" s="925"/>
      <c r="BK116" s="925"/>
      <c r="BL116" s="925"/>
      <c r="BM116" s="925"/>
      <c r="BN116" s="925"/>
      <c r="BO116" s="925"/>
      <c r="BP116" s="926"/>
      <c r="BQ116" s="874" t="s">
        <v>456</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465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416</v>
      </c>
      <c r="DH116" s="838"/>
      <c r="DI116" s="838"/>
      <c r="DJ116" s="838"/>
      <c r="DK116" s="839"/>
      <c r="DL116" s="840" t="s">
        <v>123</v>
      </c>
      <c r="DM116" s="838"/>
      <c r="DN116" s="838"/>
      <c r="DO116" s="838"/>
      <c r="DP116" s="839"/>
      <c r="DQ116" s="840" t="s">
        <v>416</v>
      </c>
      <c r="DR116" s="838"/>
      <c r="DS116" s="838"/>
      <c r="DT116" s="838"/>
      <c r="DU116" s="839"/>
      <c r="DV116" s="885" t="s">
        <v>447</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466</v>
      </c>
      <c r="Z117" s="964"/>
      <c r="AA117" s="969">
        <v>4932649</v>
      </c>
      <c r="AB117" s="970"/>
      <c r="AC117" s="970"/>
      <c r="AD117" s="970"/>
      <c r="AE117" s="971"/>
      <c r="AF117" s="972">
        <v>4768754</v>
      </c>
      <c r="AG117" s="970"/>
      <c r="AH117" s="970"/>
      <c r="AI117" s="970"/>
      <c r="AJ117" s="971"/>
      <c r="AK117" s="972">
        <v>4673410</v>
      </c>
      <c r="AL117" s="970"/>
      <c r="AM117" s="970"/>
      <c r="AN117" s="970"/>
      <c r="AO117" s="971"/>
      <c r="AP117" s="973"/>
      <c r="AQ117" s="974"/>
      <c r="AR117" s="974"/>
      <c r="AS117" s="974"/>
      <c r="AT117" s="975"/>
      <c r="AU117" s="997"/>
      <c r="AV117" s="998"/>
      <c r="AW117" s="998"/>
      <c r="AX117" s="998"/>
      <c r="AY117" s="998"/>
      <c r="AZ117" s="924" t="s">
        <v>467</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468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416</v>
      </c>
      <c r="DR117" s="838"/>
      <c r="DS117" s="838"/>
      <c r="DT117" s="838"/>
      <c r="DU117" s="839"/>
      <c r="DV117" s="885" t="s">
        <v>123</v>
      </c>
      <c r="DW117" s="886"/>
      <c r="DX117" s="886"/>
      <c r="DY117" s="886"/>
      <c r="DZ117" s="887"/>
    </row>
    <row r="118" spans="1:130" s="226" customFormat="1" ht="26.25" customHeight="1">
      <c r="A118" s="962" t="s">
        <v>437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435</v>
      </c>
      <c r="AB118" s="963"/>
      <c r="AC118" s="963"/>
      <c r="AD118" s="963"/>
      <c r="AE118" s="964"/>
      <c r="AF118" s="965" t="s">
        <v>303</v>
      </c>
      <c r="AG118" s="963"/>
      <c r="AH118" s="963"/>
      <c r="AI118" s="963"/>
      <c r="AJ118" s="964"/>
      <c r="AK118" s="965" t="s">
        <v>302</v>
      </c>
      <c r="AL118" s="963"/>
      <c r="AM118" s="963"/>
      <c r="AN118" s="963"/>
      <c r="AO118" s="964"/>
      <c r="AP118" s="966" t="s">
        <v>436</v>
      </c>
      <c r="AQ118" s="967"/>
      <c r="AR118" s="967"/>
      <c r="AS118" s="967"/>
      <c r="AT118" s="968"/>
      <c r="AU118" s="997"/>
      <c r="AV118" s="998"/>
      <c r="AW118" s="998"/>
      <c r="AX118" s="998"/>
      <c r="AY118" s="998"/>
      <c r="AZ118" s="940" t="s">
        <v>469</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416</v>
      </c>
      <c r="BW118" s="906"/>
      <c r="BX118" s="906"/>
      <c r="BY118" s="906"/>
      <c r="BZ118" s="906"/>
      <c r="CA118" s="906" t="s">
        <v>123</v>
      </c>
      <c r="CB118" s="906"/>
      <c r="CC118" s="906"/>
      <c r="CD118" s="906"/>
      <c r="CE118" s="906"/>
      <c r="CF118" s="936" t="s">
        <v>123</v>
      </c>
      <c r="CG118" s="937"/>
      <c r="CH118" s="937"/>
      <c r="CI118" s="937"/>
      <c r="CJ118" s="937"/>
      <c r="CK118" s="992"/>
      <c r="CL118" s="879"/>
      <c r="CM118" s="882" t="s">
        <v>470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416</v>
      </c>
      <c r="DW118" s="886"/>
      <c r="DX118" s="886"/>
      <c r="DY118" s="886"/>
      <c r="DZ118" s="887"/>
    </row>
    <row r="119" spans="1:130" s="226" customFormat="1" ht="26.25" customHeight="1">
      <c r="A119" s="876" t="s">
        <v>440</v>
      </c>
      <c r="B119" s="877"/>
      <c r="C119" s="952" t="s">
        <v>441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471</v>
      </c>
      <c r="AB119" s="956"/>
      <c r="AC119" s="956"/>
      <c r="AD119" s="956"/>
      <c r="AE119" s="957"/>
      <c r="AF119" s="958" t="s">
        <v>416</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472</v>
      </c>
      <c r="BP119" s="939"/>
      <c r="BQ119" s="943">
        <v>48941210</v>
      </c>
      <c r="BR119" s="906"/>
      <c r="BS119" s="906"/>
      <c r="BT119" s="906"/>
      <c r="BU119" s="906"/>
      <c r="BV119" s="906">
        <v>48703784</v>
      </c>
      <c r="BW119" s="906"/>
      <c r="BX119" s="906"/>
      <c r="BY119" s="906"/>
      <c r="BZ119" s="906"/>
      <c r="CA119" s="906">
        <v>49369258</v>
      </c>
      <c r="CB119" s="906"/>
      <c r="CC119" s="906"/>
      <c r="CD119" s="906"/>
      <c r="CE119" s="906"/>
      <c r="CF119" s="804"/>
      <c r="CG119" s="805"/>
      <c r="CH119" s="805"/>
      <c r="CI119" s="805"/>
      <c r="CJ119" s="895"/>
      <c r="CK119" s="993"/>
      <c r="CL119" s="881"/>
      <c r="CM119" s="899" t="s">
        <v>473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223505</v>
      </c>
      <c r="DH119" s="821"/>
      <c r="DI119" s="821"/>
      <c r="DJ119" s="821"/>
      <c r="DK119" s="822"/>
      <c r="DL119" s="823">
        <v>162169</v>
      </c>
      <c r="DM119" s="821"/>
      <c r="DN119" s="821"/>
      <c r="DO119" s="821"/>
      <c r="DP119" s="822"/>
      <c r="DQ119" s="823">
        <v>111615</v>
      </c>
      <c r="DR119" s="821"/>
      <c r="DS119" s="821"/>
      <c r="DT119" s="821"/>
      <c r="DU119" s="822"/>
      <c r="DV119" s="909">
        <v>0.5</v>
      </c>
      <c r="DW119" s="910"/>
      <c r="DX119" s="910"/>
      <c r="DY119" s="910"/>
      <c r="DZ119" s="911"/>
    </row>
    <row r="120" spans="1:130" s="226" customFormat="1" ht="26.25" customHeight="1">
      <c r="A120" s="878"/>
      <c r="B120" s="879"/>
      <c r="C120" s="882" t="s">
        <v>446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474</v>
      </c>
      <c r="AV120" s="945"/>
      <c r="AW120" s="945"/>
      <c r="AX120" s="945"/>
      <c r="AY120" s="946"/>
      <c r="AZ120" s="921" t="s">
        <v>475</v>
      </c>
      <c r="BA120" s="866"/>
      <c r="BB120" s="866"/>
      <c r="BC120" s="866"/>
      <c r="BD120" s="866"/>
      <c r="BE120" s="866"/>
      <c r="BF120" s="866"/>
      <c r="BG120" s="866"/>
      <c r="BH120" s="866"/>
      <c r="BI120" s="866"/>
      <c r="BJ120" s="866"/>
      <c r="BK120" s="866"/>
      <c r="BL120" s="866"/>
      <c r="BM120" s="866"/>
      <c r="BN120" s="866"/>
      <c r="BO120" s="866"/>
      <c r="BP120" s="867"/>
      <c r="BQ120" s="922">
        <v>10838038</v>
      </c>
      <c r="BR120" s="903"/>
      <c r="BS120" s="903"/>
      <c r="BT120" s="903"/>
      <c r="BU120" s="903"/>
      <c r="BV120" s="903">
        <v>11167149</v>
      </c>
      <c r="BW120" s="903"/>
      <c r="BX120" s="903"/>
      <c r="BY120" s="903"/>
      <c r="BZ120" s="903"/>
      <c r="CA120" s="903">
        <v>10642235</v>
      </c>
      <c r="CB120" s="903"/>
      <c r="CC120" s="903"/>
      <c r="CD120" s="903"/>
      <c r="CE120" s="903"/>
      <c r="CF120" s="927">
        <v>50.1</v>
      </c>
      <c r="CG120" s="928"/>
      <c r="CH120" s="928"/>
      <c r="CI120" s="928"/>
      <c r="CJ120" s="928"/>
      <c r="CK120" s="929" t="s">
        <v>476</v>
      </c>
      <c r="CL120" s="913"/>
      <c r="CM120" s="913"/>
      <c r="CN120" s="913"/>
      <c r="CO120" s="914"/>
      <c r="CP120" s="933" t="s">
        <v>408</v>
      </c>
      <c r="CQ120" s="934"/>
      <c r="CR120" s="934"/>
      <c r="CS120" s="934"/>
      <c r="CT120" s="934"/>
      <c r="CU120" s="934"/>
      <c r="CV120" s="934"/>
      <c r="CW120" s="934"/>
      <c r="CX120" s="934"/>
      <c r="CY120" s="934"/>
      <c r="CZ120" s="934"/>
      <c r="DA120" s="934"/>
      <c r="DB120" s="934"/>
      <c r="DC120" s="934"/>
      <c r="DD120" s="934"/>
      <c r="DE120" s="934"/>
      <c r="DF120" s="935"/>
      <c r="DG120" s="922">
        <v>3748834</v>
      </c>
      <c r="DH120" s="903"/>
      <c r="DI120" s="903"/>
      <c r="DJ120" s="903"/>
      <c r="DK120" s="903"/>
      <c r="DL120" s="903">
        <v>4145563</v>
      </c>
      <c r="DM120" s="903"/>
      <c r="DN120" s="903"/>
      <c r="DO120" s="903"/>
      <c r="DP120" s="903"/>
      <c r="DQ120" s="903">
        <v>4581810</v>
      </c>
      <c r="DR120" s="903"/>
      <c r="DS120" s="903"/>
      <c r="DT120" s="903"/>
      <c r="DU120" s="903"/>
      <c r="DV120" s="904">
        <v>21.6</v>
      </c>
      <c r="DW120" s="904"/>
      <c r="DX120" s="904"/>
      <c r="DY120" s="904"/>
      <c r="DZ120" s="905"/>
    </row>
    <row r="121" spans="1:130" s="226" customFormat="1" ht="26.25" customHeight="1">
      <c r="A121" s="878"/>
      <c r="B121" s="879"/>
      <c r="C121" s="924" t="s">
        <v>477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416</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478</v>
      </c>
      <c r="BA121" s="808"/>
      <c r="BB121" s="808"/>
      <c r="BC121" s="808"/>
      <c r="BD121" s="808"/>
      <c r="BE121" s="808"/>
      <c r="BF121" s="808"/>
      <c r="BG121" s="808"/>
      <c r="BH121" s="808"/>
      <c r="BI121" s="808"/>
      <c r="BJ121" s="808"/>
      <c r="BK121" s="808"/>
      <c r="BL121" s="808"/>
      <c r="BM121" s="808"/>
      <c r="BN121" s="808"/>
      <c r="BO121" s="808"/>
      <c r="BP121" s="809"/>
      <c r="BQ121" s="874">
        <v>4534860</v>
      </c>
      <c r="BR121" s="875"/>
      <c r="BS121" s="875"/>
      <c r="BT121" s="875"/>
      <c r="BU121" s="875"/>
      <c r="BV121" s="875">
        <v>4470976</v>
      </c>
      <c r="BW121" s="875"/>
      <c r="BX121" s="875"/>
      <c r="BY121" s="875"/>
      <c r="BZ121" s="875"/>
      <c r="CA121" s="875">
        <v>4519264</v>
      </c>
      <c r="CB121" s="875"/>
      <c r="CC121" s="875"/>
      <c r="CD121" s="875"/>
      <c r="CE121" s="875"/>
      <c r="CF121" s="936">
        <v>21.3</v>
      </c>
      <c r="CG121" s="937"/>
      <c r="CH121" s="937"/>
      <c r="CI121" s="937"/>
      <c r="CJ121" s="937"/>
      <c r="CK121" s="930"/>
      <c r="CL121" s="916"/>
      <c r="CM121" s="916"/>
      <c r="CN121" s="916"/>
      <c r="CO121" s="917"/>
      <c r="CP121" s="896" t="s">
        <v>410</v>
      </c>
      <c r="CQ121" s="897"/>
      <c r="CR121" s="897"/>
      <c r="CS121" s="897"/>
      <c r="CT121" s="897"/>
      <c r="CU121" s="897"/>
      <c r="CV121" s="897"/>
      <c r="CW121" s="897"/>
      <c r="CX121" s="897"/>
      <c r="CY121" s="897"/>
      <c r="CZ121" s="897"/>
      <c r="DA121" s="897"/>
      <c r="DB121" s="897"/>
      <c r="DC121" s="897"/>
      <c r="DD121" s="897"/>
      <c r="DE121" s="897"/>
      <c r="DF121" s="898"/>
      <c r="DG121" s="874">
        <v>5063074</v>
      </c>
      <c r="DH121" s="875"/>
      <c r="DI121" s="875"/>
      <c r="DJ121" s="875"/>
      <c r="DK121" s="875"/>
      <c r="DL121" s="875">
        <v>4813872</v>
      </c>
      <c r="DM121" s="875"/>
      <c r="DN121" s="875"/>
      <c r="DO121" s="875"/>
      <c r="DP121" s="875"/>
      <c r="DQ121" s="875">
        <v>4527121</v>
      </c>
      <c r="DR121" s="875"/>
      <c r="DS121" s="875"/>
      <c r="DT121" s="875"/>
      <c r="DU121" s="875"/>
      <c r="DV121" s="852">
        <v>21.3</v>
      </c>
      <c r="DW121" s="852"/>
      <c r="DX121" s="852"/>
      <c r="DY121" s="852"/>
      <c r="DZ121" s="853"/>
    </row>
    <row r="122" spans="1:130" s="226" customFormat="1" ht="26.25" customHeight="1">
      <c r="A122" s="878"/>
      <c r="B122" s="879"/>
      <c r="C122" s="882" t="s">
        <v>459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416</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479</v>
      </c>
      <c r="BA122" s="941"/>
      <c r="BB122" s="941"/>
      <c r="BC122" s="941"/>
      <c r="BD122" s="941"/>
      <c r="BE122" s="941"/>
      <c r="BF122" s="941"/>
      <c r="BG122" s="941"/>
      <c r="BH122" s="941"/>
      <c r="BI122" s="941"/>
      <c r="BJ122" s="941"/>
      <c r="BK122" s="941"/>
      <c r="BL122" s="941"/>
      <c r="BM122" s="941"/>
      <c r="BN122" s="941"/>
      <c r="BO122" s="941"/>
      <c r="BP122" s="942"/>
      <c r="BQ122" s="943">
        <v>35761244</v>
      </c>
      <c r="BR122" s="906"/>
      <c r="BS122" s="906"/>
      <c r="BT122" s="906"/>
      <c r="BU122" s="906"/>
      <c r="BV122" s="906">
        <v>35662506</v>
      </c>
      <c r="BW122" s="906"/>
      <c r="BX122" s="906"/>
      <c r="BY122" s="906"/>
      <c r="BZ122" s="906"/>
      <c r="CA122" s="906">
        <v>35330118</v>
      </c>
      <c r="CB122" s="906"/>
      <c r="CC122" s="906"/>
      <c r="CD122" s="906"/>
      <c r="CE122" s="906"/>
      <c r="CF122" s="907">
        <v>166.3</v>
      </c>
      <c r="CG122" s="908"/>
      <c r="CH122" s="908"/>
      <c r="CI122" s="908"/>
      <c r="CJ122" s="908"/>
      <c r="CK122" s="930"/>
      <c r="CL122" s="916"/>
      <c r="CM122" s="916"/>
      <c r="CN122" s="916"/>
      <c r="CO122" s="917"/>
      <c r="CP122" s="896" t="s">
        <v>406</v>
      </c>
      <c r="CQ122" s="897"/>
      <c r="CR122" s="897"/>
      <c r="CS122" s="897"/>
      <c r="CT122" s="897"/>
      <c r="CU122" s="897"/>
      <c r="CV122" s="897"/>
      <c r="CW122" s="897"/>
      <c r="CX122" s="897"/>
      <c r="CY122" s="897"/>
      <c r="CZ122" s="897"/>
      <c r="DA122" s="897"/>
      <c r="DB122" s="897"/>
      <c r="DC122" s="897"/>
      <c r="DD122" s="897"/>
      <c r="DE122" s="897"/>
      <c r="DF122" s="898"/>
      <c r="DG122" s="874">
        <v>62299</v>
      </c>
      <c r="DH122" s="875"/>
      <c r="DI122" s="875"/>
      <c r="DJ122" s="875"/>
      <c r="DK122" s="875"/>
      <c r="DL122" s="875">
        <v>60233</v>
      </c>
      <c r="DM122" s="875"/>
      <c r="DN122" s="875"/>
      <c r="DO122" s="875"/>
      <c r="DP122" s="875"/>
      <c r="DQ122" s="875">
        <v>70790</v>
      </c>
      <c r="DR122" s="875"/>
      <c r="DS122" s="875"/>
      <c r="DT122" s="875"/>
      <c r="DU122" s="875"/>
      <c r="DV122" s="852">
        <v>0.3</v>
      </c>
      <c r="DW122" s="852"/>
      <c r="DX122" s="852"/>
      <c r="DY122" s="852"/>
      <c r="DZ122" s="853"/>
    </row>
    <row r="123" spans="1:130" s="226" customFormat="1" ht="26.25" customHeight="1">
      <c r="A123" s="878"/>
      <c r="B123" s="879"/>
      <c r="C123" s="882" t="s">
        <v>465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416</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480</v>
      </c>
      <c r="BP123" s="939"/>
      <c r="BQ123" s="893">
        <v>51134142</v>
      </c>
      <c r="BR123" s="894"/>
      <c r="BS123" s="894"/>
      <c r="BT123" s="894"/>
      <c r="BU123" s="894"/>
      <c r="BV123" s="894">
        <v>51300631</v>
      </c>
      <c r="BW123" s="894"/>
      <c r="BX123" s="894"/>
      <c r="BY123" s="894"/>
      <c r="BZ123" s="894"/>
      <c r="CA123" s="894">
        <v>50491617</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416</v>
      </c>
      <c r="DM123" s="838"/>
      <c r="DN123" s="838"/>
      <c r="DO123" s="838"/>
      <c r="DP123" s="839"/>
      <c r="DQ123" s="840" t="s">
        <v>456</v>
      </c>
      <c r="DR123" s="838"/>
      <c r="DS123" s="838"/>
      <c r="DT123" s="838"/>
      <c r="DU123" s="839"/>
      <c r="DV123" s="885" t="s">
        <v>456</v>
      </c>
      <c r="DW123" s="886"/>
      <c r="DX123" s="886"/>
      <c r="DY123" s="886"/>
      <c r="DZ123" s="887"/>
    </row>
    <row r="124" spans="1:130" s="226" customFormat="1" ht="26.25" customHeight="1" thickBot="1">
      <c r="A124" s="878"/>
      <c r="B124" s="879"/>
      <c r="C124" s="882" t="s">
        <v>468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483</v>
      </c>
      <c r="BR124" s="892"/>
      <c r="BS124" s="892"/>
      <c r="BT124" s="892"/>
      <c r="BU124" s="892"/>
      <c r="BV124" s="892" t="s">
        <v>123</v>
      </c>
      <c r="BW124" s="892"/>
      <c r="BX124" s="892"/>
      <c r="BY124" s="892"/>
      <c r="BZ124" s="892"/>
      <c r="CA124" s="892" t="s">
        <v>416</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c r="A125" s="878"/>
      <c r="B125" s="879"/>
      <c r="C125" s="882" t="s">
        <v>470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483</v>
      </c>
      <c r="AG125" s="838"/>
      <c r="AH125" s="838"/>
      <c r="AI125" s="838"/>
      <c r="AJ125" s="839"/>
      <c r="AK125" s="840" t="s">
        <v>416</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416</v>
      </c>
      <c r="DR125" s="903"/>
      <c r="DS125" s="903"/>
      <c r="DT125" s="903"/>
      <c r="DU125" s="903"/>
      <c r="DV125" s="904" t="s">
        <v>123</v>
      </c>
      <c r="DW125" s="904"/>
      <c r="DX125" s="904"/>
      <c r="DY125" s="904"/>
      <c r="DZ125" s="905"/>
    </row>
    <row r="126" spans="1:130" s="226" customFormat="1" ht="26.25" customHeight="1" thickBot="1">
      <c r="A126" s="878"/>
      <c r="B126" s="879"/>
      <c r="C126" s="882" t="s">
        <v>473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57538</v>
      </c>
      <c r="AB126" s="838"/>
      <c r="AC126" s="838"/>
      <c r="AD126" s="838"/>
      <c r="AE126" s="839"/>
      <c r="AF126" s="840">
        <v>52891</v>
      </c>
      <c r="AG126" s="838"/>
      <c r="AH126" s="838"/>
      <c r="AI126" s="838"/>
      <c r="AJ126" s="839"/>
      <c r="AK126" s="840">
        <v>50553</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444</v>
      </c>
      <c r="DR126" s="875"/>
      <c r="DS126" s="875"/>
      <c r="DT126" s="875"/>
      <c r="DU126" s="875"/>
      <c r="DV126" s="852" t="s">
        <v>416</v>
      </c>
      <c r="DW126" s="852"/>
      <c r="DX126" s="852"/>
      <c r="DY126" s="852"/>
      <c r="DZ126" s="853"/>
    </row>
    <row r="127" spans="1:130" s="226" customFormat="1" ht="26.25" customHeight="1">
      <c r="A127" s="880"/>
      <c r="B127" s="881"/>
      <c r="C127" s="899" t="s">
        <v>488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6045</v>
      </c>
      <c r="AB127" s="838"/>
      <c r="AC127" s="838"/>
      <c r="AD127" s="838"/>
      <c r="AE127" s="839"/>
      <c r="AF127" s="840">
        <v>5149</v>
      </c>
      <c r="AG127" s="838"/>
      <c r="AH127" s="838"/>
      <c r="AI127" s="838"/>
      <c r="AJ127" s="839"/>
      <c r="AK127" s="840">
        <v>2001</v>
      </c>
      <c r="AL127" s="838"/>
      <c r="AM127" s="838"/>
      <c r="AN127" s="838"/>
      <c r="AO127" s="839"/>
      <c r="AP127" s="885">
        <v>0</v>
      </c>
      <c r="AQ127" s="886"/>
      <c r="AR127" s="886"/>
      <c r="AS127" s="886"/>
      <c r="AT127" s="887"/>
      <c r="AU127" s="262"/>
      <c r="AV127" s="262"/>
      <c r="AW127" s="262"/>
      <c r="AX127" s="902" t="s">
        <v>489</v>
      </c>
      <c r="AY127" s="870"/>
      <c r="AZ127" s="870"/>
      <c r="BA127" s="870"/>
      <c r="BB127" s="870"/>
      <c r="BC127" s="870"/>
      <c r="BD127" s="870"/>
      <c r="BE127" s="871"/>
      <c r="BF127" s="869" t="s">
        <v>490</v>
      </c>
      <c r="BG127" s="870"/>
      <c r="BH127" s="870"/>
      <c r="BI127" s="870"/>
      <c r="BJ127" s="870"/>
      <c r="BK127" s="870"/>
      <c r="BL127" s="871"/>
      <c r="BM127" s="869" t="s">
        <v>491</v>
      </c>
      <c r="BN127" s="870"/>
      <c r="BO127" s="870"/>
      <c r="BP127" s="870"/>
      <c r="BQ127" s="870"/>
      <c r="BR127" s="870"/>
      <c r="BS127" s="871"/>
      <c r="BT127" s="869" t="s">
        <v>492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493</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483</v>
      </c>
      <c r="DR127" s="875"/>
      <c r="DS127" s="875"/>
      <c r="DT127" s="875"/>
      <c r="DU127" s="875"/>
      <c r="DV127" s="852" t="s">
        <v>483</v>
      </c>
      <c r="DW127" s="852"/>
      <c r="DX127" s="852"/>
      <c r="DY127" s="852"/>
      <c r="DZ127" s="853"/>
    </row>
    <row r="128" spans="1:130" s="226" customFormat="1" ht="26.25" customHeight="1" thickBot="1">
      <c r="A128" s="854" t="s">
        <v>494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495</v>
      </c>
      <c r="X128" s="856"/>
      <c r="Y128" s="856"/>
      <c r="Z128" s="857"/>
      <c r="AA128" s="858">
        <v>428548</v>
      </c>
      <c r="AB128" s="859"/>
      <c r="AC128" s="859"/>
      <c r="AD128" s="859"/>
      <c r="AE128" s="860"/>
      <c r="AF128" s="861">
        <v>383637</v>
      </c>
      <c r="AG128" s="859"/>
      <c r="AH128" s="859"/>
      <c r="AI128" s="859"/>
      <c r="AJ128" s="860"/>
      <c r="AK128" s="861">
        <v>407669</v>
      </c>
      <c r="AL128" s="859"/>
      <c r="AM128" s="859"/>
      <c r="AN128" s="859"/>
      <c r="AO128" s="860"/>
      <c r="AP128" s="862"/>
      <c r="AQ128" s="863"/>
      <c r="AR128" s="863"/>
      <c r="AS128" s="863"/>
      <c r="AT128" s="864"/>
      <c r="AU128" s="262"/>
      <c r="AV128" s="262"/>
      <c r="AW128" s="262"/>
      <c r="AX128" s="865" t="s">
        <v>496</v>
      </c>
      <c r="AY128" s="866"/>
      <c r="AZ128" s="866"/>
      <c r="BA128" s="866"/>
      <c r="BB128" s="866"/>
      <c r="BC128" s="866"/>
      <c r="BD128" s="866"/>
      <c r="BE128" s="867"/>
      <c r="BF128" s="844" t="s">
        <v>416</v>
      </c>
      <c r="BG128" s="845"/>
      <c r="BH128" s="845"/>
      <c r="BI128" s="845"/>
      <c r="BJ128" s="845"/>
      <c r="BK128" s="845"/>
      <c r="BL128" s="868"/>
      <c r="BM128" s="844">
        <v>12.13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497</v>
      </c>
      <c r="CQ128" s="786"/>
      <c r="CR128" s="786"/>
      <c r="CS128" s="786"/>
      <c r="CT128" s="786"/>
      <c r="CU128" s="786"/>
      <c r="CV128" s="786"/>
      <c r="CW128" s="786"/>
      <c r="CX128" s="786"/>
      <c r="CY128" s="786"/>
      <c r="CZ128" s="786"/>
      <c r="DA128" s="786"/>
      <c r="DB128" s="786"/>
      <c r="DC128" s="786"/>
      <c r="DD128" s="786"/>
      <c r="DE128" s="786"/>
      <c r="DF128" s="787"/>
      <c r="DG128" s="848">
        <v>7291</v>
      </c>
      <c r="DH128" s="849"/>
      <c r="DI128" s="849"/>
      <c r="DJ128" s="849"/>
      <c r="DK128" s="849"/>
      <c r="DL128" s="849">
        <v>7117</v>
      </c>
      <c r="DM128" s="849"/>
      <c r="DN128" s="849"/>
      <c r="DO128" s="849"/>
      <c r="DP128" s="849"/>
      <c r="DQ128" s="849">
        <v>6931</v>
      </c>
      <c r="DR128" s="849"/>
      <c r="DS128" s="849"/>
      <c r="DT128" s="849"/>
      <c r="DU128" s="849"/>
      <c r="DV128" s="850">
        <v>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24796691</v>
      </c>
      <c r="AB129" s="838"/>
      <c r="AC129" s="838"/>
      <c r="AD129" s="838"/>
      <c r="AE129" s="839"/>
      <c r="AF129" s="840">
        <v>24369416</v>
      </c>
      <c r="AG129" s="838"/>
      <c r="AH129" s="838"/>
      <c r="AI129" s="838"/>
      <c r="AJ129" s="839"/>
      <c r="AK129" s="840">
        <v>24342013</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123</v>
      </c>
      <c r="BG129" s="828"/>
      <c r="BH129" s="828"/>
      <c r="BI129" s="828"/>
      <c r="BJ129" s="828"/>
      <c r="BK129" s="828"/>
      <c r="BL129" s="829"/>
      <c r="BM129" s="827">
        <v>17.13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3084282</v>
      </c>
      <c r="AB130" s="838"/>
      <c r="AC130" s="838"/>
      <c r="AD130" s="838"/>
      <c r="AE130" s="839"/>
      <c r="AF130" s="840">
        <v>3103764</v>
      </c>
      <c r="AG130" s="838"/>
      <c r="AH130" s="838"/>
      <c r="AI130" s="838"/>
      <c r="AJ130" s="839"/>
      <c r="AK130" s="840">
        <v>3092504</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21712409</v>
      </c>
      <c r="AB131" s="821"/>
      <c r="AC131" s="821"/>
      <c r="AD131" s="821"/>
      <c r="AE131" s="822"/>
      <c r="AF131" s="823">
        <v>21265652</v>
      </c>
      <c r="AG131" s="821"/>
      <c r="AH131" s="821"/>
      <c r="AI131" s="821"/>
      <c r="AJ131" s="822"/>
      <c r="AK131" s="823">
        <v>21249509</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t="s">
        <v>444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6.5392052999999999</v>
      </c>
      <c r="AB132" s="801"/>
      <c r="AC132" s="801"/>
      <c r="AD132" s="801"/>
      <c r="AE132" s="802"/>
      <c r="AF132" s="803">
        <v>6.0254583310000003</v>
      </c>
      <c r="AG132" s="801"/>
      <c r="AH132" s="801"/>
      <c r="AI132" s="801"/>
      <c r="AJ132" s="802"/>
      <c r="AK132" s="803">
        <v>5.5212428669999998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6.4</v>
      </c>
      <c r="AB133" s="780"/>
      <c r="AC133" s="780"/>
      <c r="AD133" s="780"/>
      <c r="AE133" s="781"/>
      <c r="AF133" s="779">
        <v>6.2</v>
      </c>
      <c r="AG133" s="780"/>
      <c r="AH133" s="780"/>
      <c r="AI133" s="780"/>
      <c r="AJ133" s="781"/>
      <c r="AK133" s="779">
        <v>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m0e/Kg6yBHtfFK0ZnArRknOwWszDAwE6TUbX4luMKcGwltfp4jSzSK+XnRtqgsUVaXweIjZCsZBFSmYEOobPg==" saltValue="dHvRiRgoIm/uDfOD5lpQQA==" spinCount="100000" sheet="1" objects="1" scenarios="1" formatRows="0"/>
  <customSheetViews>
    <customSheetView guid="{A94FFD06-14ED-4FA5-B824-F998F75395E2}" fitToPage="1" hiddenRows="1" hiddenColumns="1" topLeftCell="A73">
      <selection activeCell="AF76" sqref="AF76:AJ7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3zmVhQCgr0wJAMlB2H+uevIjccdlx/gYoaW6kb3nHbLsv0ZHuHJAiY2R6U8ghOzLxcBCCKT4tA4y3I4cIlRxA==" saltValue="bqWpjPsDiN4Imkejeiwx6w==" spinCount="100000" sheet="1" objects="1" scenarios="1"/>
  <dataConsolidate/>
  <customSheetViews>
    <customSheetView guid="{A94FFD06-14ED-4FA5-B824-F998F75395E2}" showPageBreaks="1" showGridLines="0" fitToPage="1" hiddenRows="1" hiddenColumns="1" view="pageBreakPreview" topLeftCell="BJ25">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0+3Hrn/gMN+FVJkRQFbFZiwwf6dxrLxrc44BMl0VUwRNiDkShaV8BXN7yQZfG2U44wGOV/Iuov9tuLIODc/A==" saltValue="ZL1g6dCPH5Gn5DEJkkQr4A==" spinCount="100000" sheet="1" objects="1" scenarios="1"/>
  <dataConsolidate/>
  <customSheetViews>
    <customSheetView guid="{A94FFD06-14ED-4FA5-B824-F998F75395E2}" showGridLines="0" fitToPage="1" hiddenRows="1" hiddenColumns="1" topLeftCell="BC19">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5645920</v>
      </c>
      <c r="AP9" s="292">
        <v>49633</v>
      </c>
      <c r="AQ9" s="293">
        <v>56134</v>
      </c>
      <c r="AR9" s="294">
        <v>-11.6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789193</v>
      </c>
      <c r="AP10" s="295">
        <v>6938</v>
      </c>
      <c r="AQ10" s="296">
        <v>5510</v>
      </c>
      <c r="AR10" s="297">
        <v>25.9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1209790</v>
      </c>
      <c r="AP11" s="295">
        <v>10635</v>
      </c>
      <c r="AQ11" s="296">
        <v>3865</v>
      </c>
      <c r="AR11" s="297">
        <v>175.2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v>32639</v>
      </c>
      <c r="AP12" s="295">
        <v>287</v>
      </c>
      <c r="AQ12" s="296">
        <v>1439</v>
      </c>
      <c r="AR12" s="297">
        <v>-80.099999999999994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520</v>
      </c>
      <c r="AL13" s="1207"/>
      <c r="AM13" s="1207"/>
      <c r="AN13" s="1208"/>
      <c r="AO13" s="295" t="s">
        <v>521</v>
      </c>
      <c r="AP13" s="295" t="s">
        <v>521</v>
      </c>
      <c r="AQ13" s="296">
        <v>19</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206244</v>
      </c>
      <c r="AP14" s="295">
        <v>1813</v>
      </c>
      <c r="AQ14" s="296">
        <v>2011</v>
      </c>
      <c r="AR14" s="297">
        <v>-9.8000000000000007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103683</v>
      </c>
      <c r="AP15" s="295">
        <v>911</v>
      </c>
      <c r="AQ15" s="296">
        <v>1607</v>
      </c>
      <c r="AR15" s="297">
        <v>-43.3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-518134</v>
      </c>
      <c r="AP16" s="295">
        <v>-4555</v>
      </c>
      <c r="AQ16" s="296">
        <v>-5023</v>
      </c>
      <c r="AR16" s="297">
        <v>-9.3000000000000007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7469335</v>
      </c>
      <c r="AP17" s="295">
        <v>65662</v>
      </c>
      <c r="AQ17" s="296">
        <v>65561</v>
      </c>
      <c r="AR17" s="297">
        <v>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5.77</v>
      </c>
      <c r="AP21" s="308">
        <v>6.51</v>
      </c>
      <c r="AQ21" s="309">
        <v>-0.74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98.8</v>
      </c>
      <c r="AP22" s="313">
        <v>99.9</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3441596</v>
      </c>
      <c r="AP32" s="322">
        <v>30255</v>
      </c>
      <c r="AQ32" s="323">
        <v>34736</v>
      </c>
      <c r="AR32" s="324">
        <v>-12.9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521</v>
      </c>
      <c r="AP34" s="322" t="s">
        <v>521</v>
      </c>
      <c r="AQ34" s="323">
        <v>3</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1127511</v>
      </c>
      <c r="AP35" s="322">
        <v>9912</v>
      </c>
      <c r="AQ35" s="323">
        <v>12174</v>
      </c>
      <c r="AR35" s="324">
        <v>-18.600000000000001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51749</v>
      </c>
      <c r="AP36" s="322">
        <v>455</v>
      </c>
      <c r="AQ36" s="323">
        <v>1732</v>
      </c>
      <c r="AR36" s="324">
        <v>-73.7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52554</v>
      </c>
      <c r="AP37" s="322">
        <v>462</v>
      </c>
      <c r="AQ37" s="323">
        <v>505</v>
      </c>
      <c r="AR37" s="324">
        <v>-8.5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521</v>
      </c>
      <c r="AP38" s="325" t="s">
        <v>521</v>
      </c>
      <c r="AQ38" s="326">
        <v>0</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-407669</v>
      </c>
      <c r="AP39" s="322">
        <v>-3584</v>
      </c>
      <c r="AQ39" s="323">
        <v>-7643</v>
      </c>
      <c r="AR39" s="324">
        <v>-53.1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-3092504</v>
      </c>
      <c r="AP40" s="322">
        <v>-27186</v>
      </c>
      <c r="AQ40" s="323">
        <v>-31811</v>
      </c>
      <c r="AR40" s="324">
        <v>-14.5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1173237</v>
      </c>
      <c r="AP41" s="322">
        <v>10314</v>
      </c>
      <c r="AQ41" s="323">
        <v>9697</v>
      </c>
      <c r="AR41" s="324">
        <v>6.4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547</v>
      </c>
      <c r="AO50" s="339" t="s">
        <v>548</v>
      </c>
      <c r="AP50" s="340" t="s">
        <v>549</v>
      </c>
      <c r="AQ50" s="341" t="s">
        <v>550</v>
      </c>
      <c r="AR50" s="342" t="s">
        <v>551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4745673</v>
      </c>
      <c r="AN51" s="344">
        <v>40977</v>
      </c>
      <c r="AO51" s="345">
        <v>26.1</v>
      </c>
      <c r="AP51" s="346">
        <v>50840</v>
      </c>
      <c r="AQ51" s="347">
        <v>16.899999999999999</v>
      </c>
      <c r="AR51" s="348">
        <v>9.1999999999999993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3648012</v>
      </c>
      <c r="AN52" s="352">
        <v>31499</v>
      </c>
      <c r="AO52" s="353">
        <v>48</v>
      </c>
      <c r="AP52" s="354">
        <v>25367</v>
      </c>
      <c r="AQ52" s="355">
        <v>9.1</v>
      </c>
      <c r="AR52" s="356">
        <v>38.9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3276492</v>
      </c>
      <c r="AN53" s="344">
        <v>28500</v>
      </c>
      <c r="AO53" s="345">
        <v>-30.4</v>
      </c>
      <c r="AP53" s="346">
        <v>53605</v>
      </c>
      <c r="AQ53" s="347">
        <v>5.4</v>
      </c>
      <c r="AR53" s="348">
        <v>-35.799999999999997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2099880</v>
      </c>
      <c r="AN54" s="352">
        <v>18266</v>
      </c>
      <c r="AO54" s="353">
        <v>-42</v>
      </c>
      <c r="AP54" s="354">
        <v>28343</v>
      </c>
      <c r="AQ54" s="355">
        <v>11.7</v>
      </c>
      <c r="AR54" s="356">
        <v>-53.7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3183229</v>
      </c>
      <c r="AN55" s="344">
        <v>27852</v>
      </c>
      <c r="AO55" s="345">
        <v>-2.2999999999999998</v>
      </c>
      <c r="AP55" s="346">
        <v>46440</v>
      </c>
      <c r="AQ55" s="347">
        <v>-13.4</v>
      </c>
      <c r="AR55" s="348">
        <v>11.1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2421218</v>
      </c>
      <c r="AN56" s="352">
        <v>21185</v>
      </c>
      <c r="AO56" s="353">
        <v>16</v>
      </c>
      <c r="AP56" s="354">
        <v>27658</v>
      </c>
      <c r="AQ56" s="355">
        <v>-2.4</v>
      </c>
      <c r="AR56" s="356">
        <v>18.399999999999999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4112412</v>
      </c>
      <c r="AN57" s="344">
        <v>36100</v>
      </c>
      <c r="AO57" s="345">
        <v>29.6</v>
      </c>
      <c r="AP57" s="346">
        <v>63257</v>
      </c>
      <c r="AQ57" s="347">
        <v>36.200000000000003</v>
      </c>
      <c r="AR57" s="348">
        <v>-6.6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3073045</v>
      </c>
      <c r="AN58" s="352">
        <v>26976</v>
      </c>
      <c r="AO58" s="353">
        <v>27.3</v>
      </c>
      <c r="AP58" s="354">
        <v>27259</v>
      </c>
      <c r="AQ58" s="355">
        <v>-1.4</v>
      </c>
      <c r="AR58" s="356">
        <v>28.7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3788065</v>
      </c>
      <c r="AN59" s="344">
        <v>33300</v>
      </c>
      <c r="AO59" s="345">
        <v>-7.8</v>
      </c>
      <c r="AP59" s="346">
        <v>52308</v>
      </c>
      <c r="AQ59" s="347">
        <v>-17.3</v>
      </c>
      <c r="AR59" s="348">
        <v>9.5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3095088</v>
      </c>
      <c r="AN60" s="352">
        <v>27209</v>
      </c>
      <c r="AO60" s="353">
        <v>0.9</v>
      </c>
      <c r="AP60" s="354">
        <v>28695</v>
      </c>
      <c r="AQ60" s="355">
        <v>5.3</v>
      </c>
      <c r="AR60" s="356">
        <v>-4.4000000000000004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3821174</v>
      </c>
      <c r="AN61" s="359">
        <v>33346</v>
      </c>
      <c r="AO61" s="360">
        <v>3</v>
      </c>
      <c r="AP61" s="361">
        <v>53290</v>
      </c>
      <c r="AQ61" s="362">
        <v>5.6</v>
      </c>
      <c r="AR61" s="348">
        <v>-2.6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2867449</v>
      </c>
      <c r="AN62" s="352">
        <v>25027</v>
      </c>
      <c r="AO62" s="353">
        <v>10</v>
      </c>
      <c r="AP62" s="354">
        <v>27464</v>
      </c>
      <c r="AQ62" s="355">
        <v>4.5</v>
      </c>
      <c r="AR62" s="356">
        <v>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WivLzWTwAXiOWgfrJ7hYhDjc4sJkcDYZleBsUQLnbRWJA/9EMrC8O6YYsejj8uXfdTQFEm5yUblVv//3AccIQ==" saltValue="pDgZy8VzYDQ/C1X66MlKcA==" spinCount="100000" sheet="1" objects="1" scenarios="1"/>
  <customSheetViews>
    <customSheetView guid="{A94FFD06-14ED-4FA5-B824-F998F75395E2}"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czg++DRNWDl7UxOO64juoTGkUjJ9cIzfW6MBPXsfGaORhqDTPmIgbMGnQMXTGxYwleYkcxn9hoBY340C/bnw==" saltValue="rfqGvvjjFBkOQ/xsYMd6LQ==" spinCount="100000" sheet="1" objects="1" scenarios="1"/>
  <dataConsolidate/>
  <customSheetViews>
    <customSheetView guid="{A94FFD06-14ED-4FA5-B824-F998F75395E2}" showGridLines="0" fitToPage="1" hiddenRows="1" hiddenColumns="1" topLeftCell="A43">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H7yKAMSGTufNxj8TPEZofsE6J2WojiU3ACkLJad6zsqZK/g2vIbHZNPQW1yOIH/0rc0H8+y7wfsADEl5gwQAg==" saltValue="lSYHis99S/VEpc4RVKVLBA==" spinCount="100000" sheet="1" objects="1" scenarios="1"/>
  <dataConsolidate/>
  <customSheetViews>
    <customSheetView guid="{A94FFD06-14ED-4FA5-B824-F998F75395E2}"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12" t="s">
        <v>3</v>
      </c>
      <c r="D47" s="1212"/>
      <c r="E47" s="1213"/>
      <c r="F47" s="11">
        <v>11.35</v>
      </c>
      <c r="G47" s="12">
        <v>11.35</v>
      </c>
      <c r="H47" s="12">
        <v>11.5</v>
      </c>
      <c r="I47" s="12">
        <v>11.72</v>
      </c>
      <c r="J47" s="13">
        <v>9.17</v>
      </c>
    </row>
    <row r="48" spans="2:10" ht="57.75" customHeight="1">
      <c r="B48" s="14"/>
      <c r="C48" s="1214" t="s">
        <v>4</v>
      </c>
      <c r="D48" s="1214"/>
      <c r="E48" s="1215"/>
      <c r="F48" s="15">
        <v>9.31</v>
      </c>
      <c r="G48" s="16">
        <v>10.6</v>
      </c>
      <c r="H48" s="16">
        <v>13.19</v>
      </c>
      <c r="I48" s="16">
        <v>10.27</v>
      </c>
      <c r="J48" s="17">
        <v>14.82</v>
      </c>
    </row>
    <row r="49" spans="2:10" ht="57.75" customHeight="1" thickBot="1">
      <c r="B49" s="18"/>
      <c r="C49" s="1216" t="s">
        <v>5</v>
      </c>
      <c r="D49" s="1216"/>
      <c r="E49" s="1217"/>
      <c r="F49" s="19">
        <v>1.97</v>
      </c>
      <c r="G49" s="20">
        <v>1.37</v>
      </c>
      <c r="H49" s="20">
        <v>2.81</v>
      </c>
      <c r="I49" s="20" t="s">
        <v>567</v>
      </c>
      <c r="J49" s="21">
        <v>2.02</v>
      </c>
    </row>
    <row r="50" spans="2:10" ht="13.5" customHeight="1"/>
    <row r="51" spans="2:10" ht="13.5" hidden="1" customHeight="1"/>
    <row r="52" spans="2:10" ht="13.5" hidden="1" customHeight="1"/>
    <row r="53" spans="2:10" ht="13.5" hidden="1" customHeight="1"/>
  </sheetData>
  <sheetProtection algorithmName="SHA-512" hashValue="twLwbvYmerNDYw1D+HSr4a92/HanW7TobrFAKY8DkzrVHflrPJexbg5LBO1NWqaOZM8U8rWY4CBsdJGlnVzSYg==" saltValue="Bf+rnz57QDK+4sag18rGjw==" spinCount="100000" sheet="1" objects="1" scenarios="1"/>
  <customSheetViews>
    <customSheetView guid="{A94FFD06-14ED-4FA5-B824-F998F75395E2}" showGridLines="0" fitToPage="1" hiddenRows="1" hiddenColumns="1" topLeftCell="F32">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加須市役所</cp:lastModifiedBy>
  <cp:lastPrinted>2019-10-24T07:53:13Z</cp:lastPrinted>
  <dcterms:created xsi:type="dcterms:W3CDTF">2019-02-14T02:02:18Z</dcterms:created>
  <dcterms:modified xsi:type="dcterms:W3CDTF">2019-10-24T07:54:45Z</dcterms:modified>
  <cp:category/>
</cp:coreProperties>
</file>