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concurrentManualCount="2"/>
</workbook>
</file>

<file path=xl/calcChain.xml><?xml version="1.0" encoding="utf-8"?>
<calcChain xmlns="http://schemas.openxmlformats.org/spreadsheetml/2006/main">
  <c r="BG36" i="9"/>
  <c r="BG35"/>
  <c r="BG34"/>
  <c r="AO35"/>
  <c r="AO34"/>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E42"/>
  <c r="AM42"/>
  <c r="U42"/>
  <c r="C42"/>
  <c r="CO41"/>
  <c r="BE41"/>
  <c r="AM41"/>
  <c r="U41"/>
  <c r="C41"/>
  <c r="CO40"/>
  <c r="BE40"/>
  <c r="AM40"/>
  <c r="U40"/>
  <c r="C40"/>
  <c r="CO39"/>
  <c r="BE39"/>
  <c r="AM39"/>
  <c r="U39"/>
  <c r="C39"/>
  <c r="CO38"/>
  <c r="BE38"/>
  <c r="AM38"/>
  <c r="U38"/>
  <c r="C38"/>
  <c r="BE37"/>
  <c r="AM37"/>
  <c r="U37"/>
  <c r="C37"/>
  <c r="BE36"/>
  <c r="AM36"/>
  <c r="U36"/>
  <c r="C36"/>
  <c r="CO35"/>
  <c r="CO36" s="1"/>
  <c r="CO37" s="1"/>
  <c r="BE35"/>
  <c r="AM35"/>
  <c r="U35"/>
  <c r="C35"/>
  <c r="CO34"/>
  <c r="BW34"/>
  <c r="BW35" s="1"/>
  <c r="BW36" s="1"/>
  <c r="BW37" s="1"/>
  <c r="BW38" s="1"/>
  <c r="BW39" s="1"/>
  <c r="BW40" s="1"/>
  <c r="BW41" s="1"/>
  <c r="BW42" s="1"/>
  <c r="BE34"/>
  <c r="AM34"/>
  <c r="U34"/>
  <c r="C34"/>
  <c r="P67" i="8" l="1"/>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<sst xmlns="http://schemas.openxmlformats.org/spreadsheetml/2006/main" count="1075" uniqueCount="569">
  <si>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</si>
  <si>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</si>
  <si>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</si>
  <si>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</si>
  <si>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</si>
  <si>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</si>
  <si>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</si>
  <si>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</si>
  <si>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</si>
  <si>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</si>
  <si>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</si>
  <si>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</si>
  <si>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</si>
  <si>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</si>
  <si>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</si>
  <si>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</si>
  <si>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</si>
  <si>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</si>
  <si>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</si>
  <si>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</si>
  <si>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</si>
  <si>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</si>
  <si>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</si>
  <si>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</si>
  <si>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</si>
  <si>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</si>
  <si>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</si>
  <si>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</si>
  <si>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</si>
  <si>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</si>
  <si>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</si>
  <si>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</si>
  <si>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</si>
  <si>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</si>
  <si>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</si>
  <si>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</si>
  <si>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</si>
  <si>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</si>
  <si>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</si>
  <si>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</si>
  <si>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</si>
  <si>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</si>
  <si>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</si>
  <si>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</si>
  <si>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</si>
  <si>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</si>
  <si>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</si>
  <si>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</si>
  <si>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</si>
  <si>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</si>
  <si>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</si>
  <si>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</si>
  <si>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</si>
  <si>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</si>
  <si>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</si>
  <si>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</si>
  <si>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</si>
  <si>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</si>
  <si>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</si>
  <si>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</si>
  <si>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</si>
  <si>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</si>
  <si>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</si>
  <si>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</si>
  <si>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</si>
  <si>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</si>
  <si>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</si>
  <si>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</si>
  <si>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</si>
  <si>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</si>
  <si>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</si>
  <si>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</si>
  <si>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</si>
  <si>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</si>
  <si>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</si>
  <si>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</si>
  <si>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</si>
  <si>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</si>
  <si>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</si>
  <si>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</si>
  <si>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</si>
  <si>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加須市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</si>
  <si>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</si>
  <si>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</si>
  <si>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</si>
  <si>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</si>
  <si>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</si>
  <si>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</si>
  <si>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</si>
  <si>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</si>
  <si>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</si>
  <si>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</si>
  <si>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</si>
  <si>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</si>
  <si>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</si>
  <si>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</si>
  <si>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</si>
  <si>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</si>
  <si>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</si>
  <si>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</si>
  <si>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</si>
  <si>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</si>
  <si>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</si>
  <si>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</si>
  <si>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</si>
  <si>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</si>
  <si>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</si>
  <si>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</si>
  <si>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</si>
  <si>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</si>
  <si>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</si>
  <si>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</si>
  <si>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</si>
  <si>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</si>
  <si>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</si>
  <si>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</si>
  <si>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</si>
  <si>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</si>
  <si>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</si>
  <si>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</si>
  <si>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</si>
  <si>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</si>
  <si>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</si>
  <si>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</si>
  <si>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</si>
  <si>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</si>
  <si>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</si>
  <si>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</si>
  <si>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</si>
  <si>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</si>
  <si>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</si>
  <si>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</si>
  <si>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</si>
  <si>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</si>
  <si>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</si>
  <si>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</si>
  <si>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</si>
  <si>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</si>
  <si>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</si>
  <si>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</si>
  <si>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</si>
  <si>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</si>
  <si>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</si>
  <si>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</si>
  <si>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</si>
  <si>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</si>
  <si>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</si>
  <si>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</si>
  <si>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</si>
  <si>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</si>
  <si>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</si>
  <si>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</si>
  <si>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</si>
  <si>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</si>
  <si>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</si>
  <si>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</si>
  <si>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</si>
  <si>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</si>
  <si>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</si>
  <si>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</si>
  <si>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</si>
  <si>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</si>
  <si>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</si>
  <si>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</si>
  <si>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</si>
  <si>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</si>
  <si>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</si>
  <si>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</si>
  <si>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</si>
  <si>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</si>
  <si>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</si>
  <si>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</si>
  <si>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</si>
  <si>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</si>
  <si>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</si>
  <si>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</si>
  <si>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</si>
  <si>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</si>
  <si>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</si>
  <si>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</si>
  <si>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</si>
  <si>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</si>
  <si>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</si>
  <si>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</si>
  <si>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</si>
  <si>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</si>
  <si>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</si>
  <si>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</si>
  <si>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</si>
  <si>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</si>
  <si>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</si>
  <si>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</si>
  <si>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</si>
  <si>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埼玉県加須市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</si>
  <si>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</si>
  <si>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</si>
  <si>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</si>
  <si>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</si>
  <si>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</si>
  <si>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</si>
  <si>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</si>
  <si>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</si>
  <si>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</si>
  <si>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</si>
  <si>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</si>
  <si>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</si>
  <si>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</si>
  <si>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</si>
  <si>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</si>
  <si>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</si>
  <si>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</si>
  <si>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</si>
  <si>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</si>
  <si>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</si>
  <si>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</si>
  <si>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</si>
  <si>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</si>
  <si>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</si>
  <si>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</si>
  <si>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</si>
  <si>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</si>
  <si>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</si>
  <si>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</si>
  <si>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</si>
  <si>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</si>
  <si>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</si>
  <si>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</si>
  <si>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</si>
  <si>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</si>
  <si>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</si>
  <si>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</si>
  <si>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</si>
  <si>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</si>
  <si>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</si>
  <si>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</si>
  <si>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</si>
  <si>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</si>
  <si>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</si>
  <si>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</si>
  <si>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</si>
  <si>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</si>
  <si>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</si>
  <si>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</si>
  <si>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</si>
  <si>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</si>
  <si>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</si>
  <si>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</si>
  <si>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</si>
  <si>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</si>
  <si>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</si>
  <si>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</si>
  <si>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</si>
  <si>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</si>
  <si>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</si>
  <si>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</si>
  <si>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</si>
  <si>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</si>
  <si>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</si>
  <si>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</si>
  <si>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</si>
  <si>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</si>
  <si>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</si>
  <si>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</si>
  <si>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</si>
  <si>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</si>
  <si>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</si>
  <si>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</si>
  <si>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</si>
  <si>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</si>
  <si>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</si>
  <si>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</si>
  <si>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</si>
  <si>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</si>
  <si>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</si>
  <si>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</si>
  <si>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</si>
  <si>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</si>
  <si>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</si>
  <si>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</si>
  <si>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</si>
  <si>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</si>
  <si>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</si>
  <si>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</si>
  <si>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</si>
  <si>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</si>
  <si>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</si>
  <si>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</si>
  <si>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</si>
  <si>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</si>
  <si>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</si>
  <si>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</si>
  <si>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</si>
  <si>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</si>
  <si>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</si>
  <si>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</si>
  <si>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</si>
  <si>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</si>
  <si>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</si>
  <si>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</si>
  <si>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</si>
  <si>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</si>
  <si>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</si>
  <si>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</si>
  <si>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</si>
  <si>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</si>
  <si>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</si>
  <si>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</si>
  <si>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</si>
  <si>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</si>
  <si>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</si>
  <si>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</si>
  <si>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</si>
  <si>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</si>
  <si>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</si>
  <si>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</si>
  <si>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</si>
  <si>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</si>
  <si>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</si>
  <si>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</si>
  <si>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</si>
  <si>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</si>
  <si>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</si>
  <si>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</si>
  <si>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</si>
  <si>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</si>
  <si>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</si>
  <si>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</si>
  <si>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</si>
  <si>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</si>
  <si>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</si>
  <si>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</si>
  <si>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</si>
  <si>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</si>
  <si>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</si>
  <si>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</si>
  <si>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</si>
  <si>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</si>
  <si>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</si>
  <si>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</si>
  <si>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</si>
  <si>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</si>
  <si>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埼玉県加須市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</si>
  <si>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</si>
  <si>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</si>
  <si>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</si>
  <si>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</si>
  <si>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</si>
  <si>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</si>
  <si>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</si>
  <si>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</si>
  <si>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</si>
  <si>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</si>
  <si>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</si>
  <si>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</si>
  <si>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</si>
  <si>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</si>
  <si>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</si>
  <si>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</si>
  <si>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</si>
  <si>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</si>
  <si>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</si>
  <si>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</si>
  <si>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</si>
  <si>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加須都市計画事業野中土地区画整理事業特別会計（普通会計）</t>
    <phoneticPr fontId="5"/>
  </si>
  <si>
    <t>加須都市計画事業栗橋駅西（大利根地区）土地区画整理事業特別会計</t>
    <phoneticPr fontId="5"/>
  </si>
  <si>
    <t>河野博士育英事業特別会計</t>
    <phoneticPr fontId="5"/>
  </si>
  <si>
    <t>加須都市計画事業不動岡土地区画整理事業特別会計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</si>
  <si>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</si>
  <si>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</si>
  <si>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</si>
  <si>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</si>
  <si>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</si>
  <si>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</si>
  <si>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</si>
  <si>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</si>
  <si>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</si>
  <si>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</si>
  <si>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</si>
  <si>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</si>
  <si>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</si>
  <si>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</si>
  <si>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国民健康保険直営診療所特別会計</t>
    <phoneticPr fontId="5"/>
  </si>
  <si>
    <t>後期高齢者医療特別会計</t>
    <phoneticPr fontId="5"/>
  </si>
  <si>
    <t>介護保険事業特別会計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</si>
  <si>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</si>
  <si>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</si>
  <si>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</si>
  <si>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</si>
  <si>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</si>
  <si>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加須都市計画事業三俣第二土地区画整理事業特別会計</t>
    <phoneticPr fontId="5"/>
  </si>
  <si>
    <t>加須都市計画事業野中土地区画整理事業特別会計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</si>
  <si>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</si>
  <si>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</si>
  <si>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</si>
  <si>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</si>
  <si>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</si>
  <si>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</si>
  <si>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</si>
  <si>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</si>
  <si>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</si>
  <si>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</si>
  <si>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</si>
  <si>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</si>
  <si>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</si>
  <si>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</si>
  <si>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</si>
  <si>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</si>
  <si>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</si>
  <si>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</si>
  <si>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</si>
  <si>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</si>
  <si>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</si>
  <si>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</si>
  <si>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</si>
  <si>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</si>
  <si>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</si>
  <si>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</si>
  <si>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</si>
  <si>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</si>
  <si>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</si>
  <si>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</si>
  <si>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</si>
  <si>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</si>
  <si>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</si>
  <si>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</si>
  <si>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</si>
  <si>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</si>
  <si>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</si>
  <si>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</si>
  <si>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</si>
  <si>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</si>
  <si>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</si>
  <si>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</si>
  <si>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</si>
  <si>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</si>
  <si>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</si>
  <si>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</si>
  <si>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</si>
  <si>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</si>
  <si>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</si>
  <si>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</si>
  <si>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</si>
  <si>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</si>
  <si>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</si>
  <si>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</si>
  <si>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</si>
  <si>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</si>
  <si>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</si>
  <si>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</si>
  <si>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加須都市計画事業三俣第二土地区画整理事業特別会計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</si>
  <si>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</si>
  <si>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</si>
  <si>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</si>
  <si>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</si>
  <si>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</si>
  <si>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</si>
  <si>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</si>
  <si>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</si>
  <si>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</si>
  <si>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</si>
  <si>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</si>
  <si>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</si>
  <si>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</si>
  <si>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</si>
  <si>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</si>
  <si>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</si>
  <si>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</si>
  <si>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</si>
  <si>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</si>
  <si>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</si>
  <si>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</si>
  <si>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</si>
  <si>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</si>
  <si>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</si>
  <si>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</si>
  <si>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</si>
  <si>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</si>
  <si>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</si>
  <si>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</si>
  <si>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</si>
  <si>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</si>
  <si>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</si>
  <si>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</si>
  <si>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</si>
  <si>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</si>
  <si>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</si>
  <si>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</si>
  <si>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</si>
  <si>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</si>
  <si>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</si>
  <si>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</si>
  <si>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</si>
  <si>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</si>
  <si>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</si>
  <si>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</si>
  <si>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</si>
  <si>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</si>
  <si>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</si>
  <si>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</si>
  <si>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</si>
  <si>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</si>
  <si>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</si>
  <si>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</si>
  <si>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</si>
  <si>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</si>
  <si>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</si>
  <si>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</si>
  <si>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</si>
  <si>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</si>
  <si>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</si>
  <si>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</si>
  <si>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</si>
  <si>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</si>
  <si>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</si>
  <si>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</si>
  <si>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</si>
  <si>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</si>
  <si>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</si>
  <si>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</si>
  <si>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</si>
  <si>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</si>
  <si>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</si>
  <si>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</si>
  <si>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</si>
  <si>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</si>
  <si>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</si>
  <si>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</si>
  <si>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</si>
  <si>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</si>
  <si>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</si>
  <si>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加須都市計画事業野中土地区画整理事業特別会計（普通会計）</t>
  </si>
  <si>
    <t>▲ 0.01</t>
  </si>
  <si>
    <t>一般会計</t>
  </si>
  <si>
    <t>水道事業会計</t>
  </si>
  <si>
    <t>下水道事業会計</t>
  </si>
  <si>
    <t>加須都市計画事業野中土地区画整理事業特別会計</t>
  </si>
  <si>
    <t>介護保険事業特別会計</t>
  </si>
  <si>
    <t>国民健康保険事業特別会計</t>
  </si>
  <si>
    <t>農業集落排水事業特別会計</t>
  </si>
  <si>
    <t>その他会計（赤字）</t>
  </si>
  <si>
    <t>その他会計（黒字）</t>
  </si>
  <si>
    <t>-</t>
    <phoneticPr fontId="2"/>
  </si>
  <si>
    <t>-</t>
    <phoneticPr fontId="2"/>
  </si>
  <si>
    <t>加須市・羽生市水防事務組合</t>
    <phoneticPr fontId="2"/>
  </si>
  <si>
    <t>広域利根斎場組合</t>
    <rPh sb="0" eb="2">
      <t>コウイキ</t>
    </rPh>
    <rPh sb="2" eb="4">
      <t>トネ</t>
    </rPh>
    <rPh sb="4" eb="6">
      <t>サイジョウ</t>
    </rPh>
    <rPh sb="6" eb="8">
      <t>クミアイ</t>
    </rPh>
    <phoneticPr fontId="2"/>
  </si>
  <si>
    <t>埼玉県都市競艇組合</t>
    <rPh sb="0" eb="3">
      <t>サイタマケン</t>
    </rPh>
    <rPh sb="3" eb="5">
      <t>トシ</t>
    </rPh>
    <rPh sb="5" eb="7">
      <t>キョウテイ</t>
    </rPh>
    <rPh sb="7" eb="9">
      <t>クミアイ</t>
    </rPh>
    <phoneticPr fontId="2"/>
  </si>
  <si>
    <t>埼玉県後期高齢者医療広域連合（一般会計）</t>
    <rPh sb="0" eb="3">
      <t>サイタマケン</t>
    </rPh>
    <rPh sb="3" eb="5">
      <t>コウキ</t>
    </rPh>
    <rPh sb="5" eb="8">
      <t>コウレイシャ</t>
    </rPh>
    <rPh sb="8" eb="10">
      <t>イリョウ</t>
    </rPh>
    <rPh sb="10" eb="12">
      <t>コウイキ</t>
    </rPh>
    <rPh sb="12" eb="14">
      <t>レンゴウ</t>
    </rPh>
    <rPh sb="15" eb="17">
      <t>イッパン</t>
    </rPh>
    <rPh sb="17" eb="19">
      <t>カイケイ</t>
    </rPh>
    <phoneticPr fontId="2"/>
  </si>
  <si>
    <t>埼玉県後期高齢者医療広域連合（特別会計）</t>
    <rPh sb="0" eb="3">
      <t>サイタマケン</t>
    </rPh>
    <rPh sb="3" eb="5">
      <t>コウキ</t>
    </rPh>
    <rPh sb="5" eb="8">
      <t>コウレイシャ</t>
    </rPh>
    <rPh sb="8" eb="10">
      <t>イリョウ</t>
    </rPh>
    <rPh sb="10" eb="12">
      <t>コウイキ</t>
    </rPh>
    <rPh sb="12" eb="14">
      <t>レンゴウ</t>
    </rPh>
    <rPh sb="15" eb="17">
      <t>トクベツ</t>
    </rPh>
    <rPh sb="17" eb="19">
      <t>カイケイ</t>
    </rPh>
    <phoneticPr fontId="2"/>
  </si>
  <si>
    <t>埼玉県市町村総合事務組合（一般会計）</t>
    <rPh sb="0" eb="3">
      <t>サイタマケン</t>
    </rPh>
    <rPh sb="3" eb="6">
      <t>シチョウソン</t>
    </rPh>
    <rPh sb="6" eb="8">
      <t>ソウゴウ</t>
    </rPh>
    <rPh sb="8" eb="10">
      <t>ジム</t>
    </rPh>
    <rPh sb="10" eb="12">
      <t>クミアイ</t>
    </rPh>
    <rPh sb="13" eb="15">
      <t>イッパン</t>
    </rPh>
    <rPh sb="15" eb="17">
      <t>カイケイ</t>
    </rPh>
    <phoneticPr fontId="2"/>
  </si>
  <si>
    <t>埼玉県市町村総合事務組合（交通災害特別会計）</t>
    <rPh sb="0" eb="3">
      <t>サイタマケン</t>
    </rPh>
    <rPh sb="3" eb="6">
      <t>シチョウソン</t>
    </rPh>
    <rPh sb="6" eb="8">
      <t>ソウゴウ</t>
    </rPh>
    <rPh sb="8" eb="10">
      <t>ジム</t>
    </rPh>
    <rPh sb="10" eb="12">
      <t>クミアイ</t>
    </rPh>
    <rPh sb="13" eb="15">
      <t>コウツウ</t>
    </rPh>
    <rPh sb="15" eb="17">
      <t>サイガイ</t>
    </rPh>
    <rPh sb="17" eb="19">
      <t>トクベツ</t>
    </rPh>
    <rPh sb="19" eb="21">
      <t>カイケイ</t>
    </rPh>
    <phoneticPr fontId="2"/>
  </si>
  <si>
    <t>彩の国さいたま人づくり広域連合</t>
    <rPh sb="0" eb="1">
      <t>サイ</t>
    </rPh>
    <rPh sb="2" eb="3">
      <t>クニ</t>
    </rPh>
    <rPh sb="7" eb="8">
      <t>ヒト</t>
    </rPh>
    <rPh sb="11" eb="13">
      <t>コウイキ</t>
    </rPh>
    <rPh sb="13" eb="15">
      <t>レンゴウ</t>
    </rPh>
    <phoneticPr fontId="2"/>
  </si>
  <si>
    <t>埼玉東部消防組合</t>
    <rPh sb="0" eb="2">
      <t>サイタマ</t>
    </rPh>
    <rPh sb="2" eb="4">
      <t>トウブ</t>
    </rPh>
    <rPh sb="4" eb="6">
      <t>ショウボウ</t>
    </rPh>
    <rPh sb="6" eb="8">
      <t>クミアイ</t>
    </rPh>
    <phoneticPr fontId="2"/>
  </si>
  <si>
    <t>浮野食品</t>
    <rPh sb="0" eb="1">
      <t>ウ</t>
    </rPh>
    <rPh sb="1" eb="2">
      <t>ノ</t>
    </rPh>
    <rPh sb="2" eb="4">
      <t>ショクヒン</t>
    </rPh>
    <phoneticPr fontId="2"/>
  </si>
  <si>
    <t>米米倶楽部</t>
    <rPh sb="0" eb="1">
      <t>コメ</t>
    </rPh>
    <rPh sb="1" eb="2">
      <t>コメ</t>
    </rPh>
    <rPh sb="2" eb="5">
      <t>クラブ</t>
    </rPh>
    <phoneticPr fontId="2"/>
  </si>
  <si>
    <t>○</t>
    <phoneticPr fontId="2"/>
  </si>
  <si>
    <t>渡良瀬遊水地アクリメーション振興財団</t>
    <rPh sb="0" eb="3">
      <t>ワタラセ</t>
    </rPh>
    <rPh sb="3" eb="6">
      <t>ユウスイチ</t>
    </rPh>
    <rPh sb="14" eb="16">
      <t>シンコウ</t>
    </rPh>
    <rPh sb="16" eb="18">
      <t>ザイダン</t>
    </rPh>
    <phoneticPr fontId="2"/>
  </si>
  <si>
    <t>かぞ農業公社</t>
    <rPh sb="2" eb="4">
      <t>ノウギョウ</t>
    </rPh>
    <rPh sb="4" eb="6">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</si>
  <si>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</si>
  <si>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</si>
  <si>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</si>
  <si>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</si>
  <si>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</si>
  <si>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</si>
  <si>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</si>
  <si>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</si>
  <si>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</si>
  <si>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</si>
  <si>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</si>
  <si>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実質公債費比率は類似団体と比較して0.2ポイント高いものの、将来負担比率は算定されていない。
引き続き、財政運営の基本姿勢である、「債務残高の圧縮」を図っていくため、毎年の地方債の新規発行額をその年の償還金の額以内にすることを基本に、実質公債費比率が低下していくよう効率的な財政運営に取り組んでいく。</t>
    <rPh sb="0" eb="2">
      <t>ジッシツ</t>
    </rPh>
    <rPh sb="2" eb="4">
      <t>コウサイ</t>
    </rPh>
    <rPh sb="4" eb="5">
      <t>ヒ</t>
    </rPh>
    <rPh sb="5" eb="7">
      <t>ヒリツ</t>
    </rPh>
    <rPh sb="8" eb="10">
      <t>ルイジ</t>
    </rPh>
    <rPh sb="10" eb="12">
      <t>ダンタイ</t>
    </rPh>
    <rPh sb="13" eb="15">
      <t>ヒカク</t>
    </rPh>
    <rPh sb="24" eb="25">
      <t>タカ</t>
    </rPh>
    <rPh sb="30" eb="32">
      <t>ショウライ</t>
    </rPh>
    <rPh sb="32" eb="34">
      <t>フタン</t>
    </rPh>
    <rPh sb="34" eb="36">
      <t>ヒリツ</t>
    </rPh>
    <rPh sb="37" eb="39">
      <t>サンテイ</t>
    </rPh>
    <rPh sb="47" eb="48">
      <t>ヒ</t>
    </rPh>
    <rPh sb="49" eb="50">
      <t>ツヅ</t>
    </rPh>
    <rPh sb="52" eb="54">
      <t>ザイセイ</t>
    </rPh>
    <rPh sb="54" eb="56">
      <t>ウンエイ</t>
    </rPh>
    <rPh sb="57" eb="59">
      <t>キホン</t>
    </rPh>
    <rPh sb="59" eb="61">
      <t>シセイ</t>
    </rPh>
    <rPh sb="66" eb="68">
      <t>サイム</t>
    </rPh>
    <rPh sb="68" eb="70">
      <t>ザンダカ</t>
    </rPh>
    <rPh sb="71" eb="73">
      <t>アッシュク</t>
    </rPh>
    <rPh sb="75" eb="76">
      <t>ハカ</t>
    </rPh>
    <rPh sb="83" eb="85">
      <t>マイトシ</t>
    </rPh>
    <rPh sb="86" eb="89">
      <t>チホウサイ</t>
    </rPh>
    <rPh sb="90" eb="92">
      <t>シンキ</t>
    </rPh>
    <rPh sb="92" eb="95">
      <t>ハッコウガク</t>
    </rPh>
    <rPh sb="98" eb="99">
      <t>トシ</t>
    </rPh>
    <rPh sb="100" eb="102">
      <t>ショウカン</t>
    </rPh>
    <rPh sb="102" eb="103">
      <t>キン</t>
    </rPh>
    <rPh sb="104" eb="105">
      <t>ガク</t>
    </rPh>
    <rPh sb="105" eb="107">
      <t>イナイ</t>
    </rPh>
    <rPh sb="113" eb="115">
      <t>キホン</t>
    </rPh>
    <rPh sb="117" eb="119">
      <t>ジッシツ</t>
    </rPh>
    <rPh sb="119" eb="122">
      <t>コウサイヒ</t>
    </rPh>
    <rPh sb="122" eb="124">
      <t>ヒリツ</t>
    </rPh>
    <rPh sb="125" eb="127">
      <t>テイカ</t>
    </rPh>
    <rPh sb="133" eb="136">
      <t>コウリツテキ</t>
    </rPh>
    <rPh sb="137" eb="139">
      <t>ザイセイ</t>
    </rPh>
    <rPh sb="139" eb="141">
      <t>ウンエイ</t>
    </rPh>
    <rPh sb="142" eb="143">
      <t>ト</t>
    </rPh>
    <rPh sb="144" eb="145">
      <t>ク</t>
    </rPh>
    <phoneticPr fontId="2"/>
  </si>
</sst>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15"/>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46440</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33675</c:v>
                </c:pt>
                <c:pt idx="1">
                  <c:v>32489</c:v>
                </c:pt>
                <c:pt idx="2">
                  <c:v>40977</c:v>
                </c:pt>
                <c:pt idx="3">
                  <c:v>28500</c:v>
                </c:pt>
                <c:pt idx="4">
                  <c:v>27852</c:v>
                </c:pt>
              </c:numCache>
            </c:numRef>
          </c:val>
        </c:ser>
        <c:marker val="1"/>
        <c:axId val="126800640"/>
        <c:axId val="126802560"/>
      </c:lineChart>
      <c:catAx>
        <c:axId val="126800640"/>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802560"/>
        <c:crosses val="autoZero"/>
        <c:auto val="1"/>
        <c:lblAlgn val="ctr"/>
        <c:lblOffset val="100"/>
        <c:tickLblSkip val="1"/>
        <c:tickMarkSkip val="1"/>
      </c:catAx>
      <c:valAx>
        <c:axId val="126802560"/>
        <c:scaling>
          <c:orientation val="minMax"/>
          <c:max val="7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174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800640"/>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984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9.2799999999999994</c:v>
                </c:pt>
                <c:pt idx="1">
                  <c:v>9.51</c:v>
                </c:pt>
                <c:pt idx="2">
                  <c:v>9.31</c:v>
                </c:pt>
                <c:pt idx="3">
                  <c:v>10.6</c:v>
                </c:pt>
                <c:pt idx="4">
                  <c:v>13.19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11.59</c:v>
                </c:pt>
                <c:pt idx="1">
                  <c:v>11.35</c:v>
                </c:pt>
                <c:pt idx="2">
                  <c:v>11.35</c:v>
                </c:pt>
                <c:pt idx="3">
                  <c:v>11.35</c:v>
                </c:pt>
                <c:pt idx="4">
                  <c:v>11.5</c:v>
                </c:pt>
              </c:numCache>
            </c:numRef>
          </c:val>
        </c:ser>
        <c:gapWidth val="250"/>
        <c:overlap val="100"/>
        <c:axId val="133980928"/>
        <c:axId val="13398284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0.33</c:v>
                </c:pt>
                <c:pt idx="1">
                  <c:v>0.41</c:v>
                </c:pt>
                <c:pt idx="2">
                  <c:v>1.97</c:v>
                </c:pt>
                <c:pt idx="3">
                  <c:v>1.37</c:v>
                </c:pt>
                <c:pt idx="4">
                  <c:v>2.81</c:v>
                </c:pt>
              </c:numCache>
            </c:numRef>
          </c:val>
        </c:ser>
        <c:marker val="1"/>
        <c:axId val="133980928"/>
        <c:axId val="133982848"/>
      </c:lineChart>
      <c:catAx>
        <c:axId val="133980928"/>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982848"/>
        <c:crosses val="autoZero"/>
        <c:auto val="1"/>
        <c:lblAlgn val="ctr"/>
        <c:lblOffset val="100"/>
        <c:tickLblSkip val="1"/>
        <c:tickMarkSkip val="1"/>
      </c:catAx>
      <c:valAx>
        <c:axId val="13398284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98092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7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0.69</c:v>
                </c:pt>
                <c:pt idx="2">
                  <c:v>#N/A</c:v>
                </c:pt>
                <c:pt idx="3">
                  <c:v>0.39</c:v>
                </c:pt>
                <c:pt idx="4">
                  <c:v>#N/A</c:v>
                </c:pt>
                <c:pt idx="5">
                  <c:v>0.28000000000000003</c:v>
                </c:pt>
                <c:pt idx="6">
                  <c:v>#N/A</c:v>
                </c:pt>
                <c:pt idx="7">
                  <c:v>0.34</c:v>
                </c:pt>
                <c:pt idx="8">
                  <c:v>#N/A</c:v>
                </c:pt>
                <c:pt idx="9">
                  <c:v>0.23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0.56000000000000005</c:v>
                </c:pt>
                <c:pt idx="2">
                  <c:v>#N/A</c:v>
                </c:pt>
                <c:pt idx="3">
                  <c:v>0.55000000000000004</c:v>
                </c:pt>
                <c:pt idx="4">
                  <c:v>#N/A</c:v>
                </c:pt>
                <c:pt idx="5">
                  <c:v>0.45</c:v>
                </c:pt>
                <c:pt idx="6">
                  <c:v>#N/A</c:v>
                </c:pt>
                <c:pt idx="7">
                  <c:v>0.25</c:v>
                </c:pt>
                <c:pt idx="8">
                  <c:v>#N/A</c:v>
                </c:pt>
                <c:pt idx="9">
                  <c:v>0.15</c:v>
                </c:pt>
              </c:numCache>
            </c:numRef>
          </c:val>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2.72</c:v>
                </c:pt>
                <c:pt idx="2">
                  <c:v>#N/A</c:v>
                </c:pt>
                <c:pt idx="3">
                  <c:v>4.13</c:v>
                </c:pt>
                <c:pt idx="4">
                  <c:v>#N/A</c:v>
                </c:pt>
                <c:pt idx="5">
                  <c:v>4.49</c:v>
                </c:pt>
                <c:pt idx="6">
                  <c:v>#N/A</c:v>
                </c:pt>
                <c:pt idx="7">
                  <c:v>2.88</c:v>
                </c:pt>
                <c:pt idx="8">
                  <c:v>#N/A</c:v>
                </c:pt>
                <c:pt idx="9">
                  <c:v>0.54</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0.87</c:v>
                </c:pt>
                <c:pt idx="2">
                  <c:v>#N/A</c:v>
                </c:pt>
                <c:pt idx="3">
                  <c:v>1.01</c:v>
                </c:pt>
                <c:pt idx="4">
                  <c:v>#N/A</c:v>
                </c:pt>
                <c:pt idx="5">
                  <c:v>0.84</c:v>
                </c:pt>
                <c:pt idx="6">
                  <c:v>#N/A</c:v>
                </c:pt>
                <c:pt idx="7">
                  <c:v>0.74</c:v>
                </c:pt>
                <c:pt idx="8">
                  <c:v>#N/A</c:v>
                </c:pt>
                <c:pt idx="9">
                  <c:v>1.05</c:v>
                </c:pt>
              </c:numCache>
            </c:numRef>
          </c:val>
        </c:ser>
        <c:ser>
          <c:idx val="5"/>
          <c:order val="5"/>
          <c:tx>
            <c:strRef>
              <c:f>データシート!$A$32</c:f>
              <c:strCache>
                <c:ptCount val="1"/>
                <c:pt idx="0">
                  <c:v>加須都市計画事業野中土地区画整理事業特別会計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2.46</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2.54</c:v>
                </c:pt>
                <c:pt idx="2">
                  <c:v>#N/A</c:v>
                </c:pt>
                <c:pt idx="3">
                  <c:v>2.86</c:v>
                </c:pt>
                <c:pt idx="4">
                  <c:v>#N/A</c:v>
                </c:pt>
                <c:pt idx="5">
                  <c:v>3.13</c:v>
                </c:pt>
                <c:pt idx="6">
                  <c:v>#N/A</c:v>
                </c:pt>
                <c:pt idx="7">
                  <c:v>3.25</c:v>
                </c:pt>
                <c:pt idx="8">
                  <c:v>#N/A</c:v>
                </c:pt>
                <c:pt idx="9">
                  <c:v>3.59</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6.37</c:v>
                </c:pt>
                <c:pt idx="2">
                  <c:v>#N/A</c:v>
                </c:pt>
                <c:pt idx="3">
                  <c:v>7.32</c:v>
                </c:pt>
                <c:pt idx="4">
                  <c:v>#N/A</c:v>
                </c:pt>
                <c:pt idx="5">
                  <c:v>7.93</c:v>
                </c:pt>
                <c:pt idx="6">
                  <c:v>#N/A</c:v>
                </c:pt>
                <c:pt idx="7">
                  <c:v>8.07</c:v>
                </c:pt>
                <c:pt idx="8">
                  <c:v>#N/A</c:v>
                </c:pt>
                <c:pt idx="9">
                  <c:v>8.6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9.2200000000000006</c:v>
                </c:pt>
                <c:pt idx="2">
                  <c:v>#N/A</c:v>
                </c:pt>
                <c:pt idx="3">
                  <c:v>9.4499999999999993</c:v>
                </c:pt>
                <c:pt idx="4">
                  <c:v>#N/A</c:v>
                </c:pt>
                <c:pt idx="5">
                  <c:v>9.1999999999999993</c:v>
                </c:pt>
                <c:pt idx="6">
                  <c:v>#N/A</c:v>
                </c:pt>
                <c:pt idx="7">
                  <c:v>10.39</c:v>
                </c:pt>
                <c:pt idx="8">
                  <c:v>#N/A</c:v>
                </c:pt>
                <c:pt idx="9">
                  <c:v>13.16</c:v>
                </c:pt>
              </c:numCache>
            </c:numRef>
          </c:val>
        </c:ser>
        <c:ser>
          <c:idx val="9"/>
          <c:order val="9"/>
          <c:tx>
            <c:strRef>
              <c:f>データシート!$A$36</c:f>
              <c:strCache>
                <c:ptCount val="1"/>
                <c:pt idx="0">
                  <c:v>加須都市計画事業野中土地区画整理事業特別会計（普通会計）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0.01</c:v>
                </c:pt>
                <c:pt idx="2">
                  <c:v>#N/A</c:v>
                </c:pt>
                <c:pt idx="3">
                  <c:v>0.01</c:v>
                </c:pt>
                <c:pt idx="4">
                  <c:v>#N/A</c:v>
                </c:pt>
                <c:pt idx="5">
                  <c:v>7.0000000000000007E-2</c:v>
                </c:pt>
                <c:pt idx="6">
                  <c:v>#N/A</c:v>
                </c:pt>
                <c:pt idx="7">
                  <c:v>0.16</c:v>
                </c:pt>
                <c:pt idx="8">
                  <c:v>0.01</c:v>
                </c:pt>
                <c:pt idx="9">
                  <c:v>#N/A</c:v>
                </c:pt>
              </c:numCache>
            </c:numRef>
          </c:val>
        </c:ser>
        <c:overlap val="100"/>
        <c:axId val="135348992"/>
        <c:axId val="135350528"/>
      </c:barChart>
      <c:catAx>
        <c:axId val="13534899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350528"/>
        <c:crosses val="autoZero"/>
        <c:auto val="1"/>
        <c:lblAlgn val="ctr"/>
        <c:lblOffset val="100"/>
        <c:tickLblSkip val="1"/>
        <c:tickMarkSkip val="1"/>
      </c:catAx>
      <c:valAx>
        <c:axId val="13535052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34899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041E-2"/>
          <c:y val="8.7976539589442848E-2"/>
          <c:w val="0.90356317136844055"/>
          <c:h val="0.63929618768328667"/>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3744</c:v>
                </c:pt>
                <c:pt idx="5">
                  <c:v>3446</c:v>
                </c:pt>
                <c:pt idx="8">
                  <c:v>3546</c:v>
                </c:pt>
                <c:pt idx="11">
                  <c:v>3641</c:v>
                </c:pt>
                <c:pt idx="14">
                  <c:v>3512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91</c:v>
                </c:pt>
                <c:pt idx="3">
                  <c:v>87</c:v>
                </c:pt>
                <c:pt idx="6">
                  <c:v>82</c:v>
                </c:pt>
                <c:pt idx="9">
                  <c:v>75</c:v>
                </c:pt>
                <c:pt idx="12">
                  <c:v>64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34</c:v>
                </c:pt>
                <c:pt idx="9">
                  <c:v>25</c:v>
                </c:pt>
                <c:pt idx="12">
                  <c:v>29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1185</c:v>
                </c:pt>
                <c:pt idx="3">
                  <c:v>1166</c:v>
                </c:pt>
                <c:pt idx="6">
                  <c:v>1173</c:v>
                </c:pt>
                <c:pt idx="9">
                  <c:v>1116</c:v>
                </c:pt>
                <c:pt idx="12">
                  <c:v>1235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4229</c:v>
                </c:pt>
                <c:pt idx="3">
                  <c:v>3979</c:v>
                </c:pt>
                <c:pt idx="6">
                  <c:v>3692</c:v>
                </c:pt>
                <c:pt idx="9">
                  <c:v>3744</c:v>
                </c:pt>
                <c:pt idx="12">
                  <c:v>3606</c:v>
                </c:pt>
              </c:numCache>
            </c:numRef>
          </c:val>
        </c:ser>
        <c:gapWidth val="100"/>
        <c:overlap val="100"/>
        <c:axId val="127411328"/>
        <c:axId val="12741324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1761</c:v>
                </c:pt>
                <c:pt idx="2">
                  <c:v>#N/A</c:v>
                </c:pt>
                <c:pt idx="3">
                  <c:v>#N/A</c:v>
                </c:pt>
                <c:pt idx="4">
                  <c:v>1786</c:v>
                </c:pt>
                <c:pt idx="5">
                  <c:v>#N/A</c:v>
                </c:pt>
                <c:pt idx="6">
                  <c:v>#N/A</c:v>
                </c:pt>
                <c:pt idx="7">
                  <c:v>1435</c:v>
                </c:pt>
                <c:pt idx="8">
                  <c:v>#N/A</c:v>
                </c:pt>
                <c:pt idx="9">
                  <c:v>#N/A</c:v>
                </c:pt>
                <c:pt idx="10">
                  <c:v>1319</c:v>
                </c:pt>
                <c:pt idx="11">
                  <c:v>#N/A</c:v>
                </c:pt>
                <c:pt idx="12">
                  <c:v>#N/A</c:v>
                </c:pt>
                <c:pt idx="13">
                  <c:v>1422</c:v>
                </c:pt>
                <c:pt idx="14">
                  <c:v>#N/A</c:v>
                </c:pt>
              </c:numCache>
            </c:numRef>
          </c:val>
        </c:ser>
        <c:marker val="1"/>
        <c:axId val="127411328"/>
        <c:axId val="127413248"/>
      </c:lineChart>
      <c:catAx>
        <c:axId val="12741132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413248"/>
        <c:crosses val="autoZero"/>
        <c:auto val="1"/>
        <c:lblAlgn val="ctr"/>
        <c:lblOffset val="100"/>
        <c:tickLblSkip val="1"/>
        <c:tickMarkSkip val="1"/>
      </c:catAx>
      <c:valAx>
        <c:axId val="12741324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41132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851"/>
          <c:h val="0.58918212773855205"/>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35388</c:v>
                </c:pt>
                <c:pt idx="5">
                  <c:v>35901</c:v>
                </c:pt>
                <c:pt idx="8">
                  <c:v>36761</c:v>
                </c:pt>
                <c:pt idx="11">
                  <c:v>36166</c:v>
                </c:pt>
                <c:pt idx="14">
                  <c:v>35761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7254</c:v>
                </c:pt>
                <c:pt idx="5">
                  <c:v>6662</c:v>
                </c:pt>
                <c:pt idx="8">
                  <c:v>6250</c:v>
                </c:pt>
                <c:pt idx="11">
                  <c:v>5228</c:v>
                </c:pt>
                <c:pt idx="14">
                  <c:v>4535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10153</c:v>
                </c:pt>
                <c:pt idx="5">
                  <c:v>10500</c:v>
                </c:pt>
                <c:pt idx="8">
                  <c:v>11339</c:v>
                </c:pt>
                <c:pt idx="11">
                  <c:v>11293</c:v>
                </c:pt>
                <c:pt idx="14">
                  <c:v>10838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10</c:v>
                </c:pt>
                <c:pt idx="3">
                  <c:v>11</c:v>
                </c:pt>
                <c:pt idx="6">
                  <c:v>10</c:v>
                </c:pt>
                <c:pt idx="9">
                  <c:v>9</c:v>
                </c:pt>
                <c:pt idx="12">
                  <c:v>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9684</c:v>
                </c:pt>
                <c:pt idx="3">
                  <c:v>8201</c:v>
                </c:pt>
                <c:pt idx="6">
                  <c:v>7961</c:v>
                </c:pt>
                <c:pt idx="9">
                  <c:v>7483</c:v>
                </c:pt>
                <c:pt idx="12">
                  <c:v>7343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28</c:v>
                </c:pt>
                <c:pt idx="9">
                  <c:v>323</c:v>
                </c:pt>
                <c:pt idx="12">
                  <c:v>353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17178</c:v>
                </c:pt>
                <c:pt idx="3">
                  <c:v>15201</c:v>
                </c:pt>
                <c:pt idx="6">
                  <c:v>14345</c:v>
                </c:pt>
                <c:pt idx="9">
                  <c:v>12907</c:v>
                </c:pt>
                <c:pt idx="12">
                  <c:v>8874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477</c:v>
                </c:pt>
                <c:pt idx="3">
                  <c:v>528</c:v>
                </c:pt>
                <c:pt idx="6">
                  <c:v>407</c:v>
                </c:pt>
                <c:pt idx="9">
                  <c:v>303</c:v>
                </c:pt>
                <c:pt idx="12">
                  <c:v>224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35060</c:v>
                </c:pt>
                <c:pt idx="3">
                  <c:v>34434</c:v>
                </c:pt>
                <c:pt idx="6">
                  <c:v>34801</c:v>
                </c:pt>
                <c:pt idx="9">
                  <c:v>33662</c:v>
                </c:pt>
                <c:pt idx="12">
                  <c:v>32141</c:v>
                </c:pt>
              </c:numCache>
            </c:numRef>
          </c:val>
        </c:ser>
        <c:gapWidth val="100"/>
        <c:overlap val="100"/>
        <c:axId val="136341760"/>
        <c:axId val="13635212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9614</c:v>
                </c:pt>
                <c:pt idx="2">
                  <c:v>#N/A</c:v>
                </c:pt>
                <c:pt idx="3">
                  <c:v>#N/A</c:v>
                </c:pt>
                <c:pt idx="4">
                  <c:v>5311</c:v>
                </c:pt>
                <c:pt idx="5">
                  <c:v>#N/A</c:v>
                </c:pt>
                <c:pt idx="6">
                  <c:v>#N/A</c:v>
                </c:pt>
                <c:pt idx="7">
                  <c:v>3202</c:v>
                </c:pt>
                <c:pt idx="8">
                  <c:v>#N/A</c:v>
                </c:pt>
                <c:pt idx="9">
                  <c:v>#N/A</c:v>
                </c:pt>
                <c:pt idx="10">
                  <c:v>2001</c:v>
                </c:pt>
                <c:pt idx="11">
                  <c:v>#N/A</c:v>
                </c:pt>
                <c:pt idx="12">
                  <c:v>#N/A</c:v>
                </c:pt>
                <c:pt idx="13">
                  <c:v>0</c:v>
                </c:pt>
                <c:pt idx="14">
                  <c:v>#N/A</c:v>
                </c:pt>
              </c:numCache>
            </c:numRef>
          </c:val>
        </c:ser>
        <c:marker val="1"/>
        <c:axId val="136341760"/>
        <c:axId val="136352128"/>
      </c:lineChart>
      <c:catAx>
        <c:axId val="13634176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352128"/>
        <c:crosses val="autoZero"/>
        <c:auto val="1"/>
        <c:lblAlgn val="ctr"/>
        <c:lblOffset val="100"/>
        <c:tickLblSkip val="1"/>
        <c:tickMarkSkip val="1"/>
      </c:catAx>
      <c:valAx>
        <c:axId val="13635212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341760"/>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7"/>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36733824"/>
        <c:axId val="136735744"/>
      </c:scatterChart>
      <c:valAx>
        <c:axId val="136733824"/>
        <c:scaling>
          <c:orientation val="minMax"/>
        </c:scaling>
        <c:axPos val="b"/>
        <c:title>
          <c:tx>
            <c:rich>
              <a:bodyPr/>
              <a:lstStyle/>
              <a:p>
                <a:pPr>
                  <a:defRPr/>
                </a:pPr>
                <a:r>
                  <a:rPr lang="ja-JP" altLang="en-US" sz="1050" b="0"/>
                  <a:t>有形固定資産減価償却率</a:t>
                </a:r>
              </a:p>
            </c:rich>
          </c:tx>
          <c:layout>
            <c:manualLayout>
              <c:xMode val="edge"/>
              <c:yMode val="edge"/>
              <c:x val="0.4134155330095724"/>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735744"/>
        <c:crosses val="autoZero"/>
        <c:crossBetween val="midCat"/>
      </c:valAx>
      <c:valAx>
        <c:axId val="136735744"/>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6733824"/>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7"/>
          <c:y val="4.7118521949462318E-2"/>
          <c:w val="0.84704431781868672"/>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9</c:v>
                </c:pt>
                <c:pt idx="1">
                  <c:v>8.8000000000000007</c:v>
                </c:pt>
                <c:pt idx="2">
                  <c:v>7.6</c:v>
                </c:pt>
                <c:pt idx="3">
                  <c:v>6.9</c:v>
                </c:pt>
                <c:pt idx="4">
                  <c:v>6.4</c:v>
                </c:pt>
              </c:numCache>
            </c:numRef>
          </c:xVal>
          <c:yVal>
            <c:numRef>
              <c:f>公会計指標分析・財政指標組合せ分析表!$K$73:$O$73</c:f>
              <c:numCache>
                <c:formatCode>#,##0.0;"▲ "#,##0.0</c:formatCode>
                <c:ptCount val="5"/>
                <c:pt idx="0">
                  <c:v>43.6</c:v>
                </c:pt>
                <c:pt idx="1">
                  <c:v>24.5</c:v>
                </c:pt>
                <c:pt idx="2">
                  <c:v>14.7</c:v>
                </c:pt>
                <c:pt idx="3">
                  <c:v>9.1999999999999993</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9.3000000000000007</c:v>
                </c:pt>
                <c:pt idx="1">
                  <c:v>8.5</c:v>
                </c:pt>
                <c:pt idx="2">
                  <c:v>7.9</c:v>
                </c:pt>
                <c:pt idx="3">
                  <c:v>7.1</c:v>
                </c:pt>
                <c:pt idx="4">
                  <c:v>6.2</c:v>
                </c:pt>
              </c:numCache>
            </c:numRef>
          </c:xVal>
          <c:yVal>
            <c:numRef>
              <c:f>公会計指標分析・財政指標組合せ分析表!$K$77:$O$77</c:f>
              <c:numCache>
                <c:formatCode>#,##0.0;"▲ "#,##0.0</c:formatCode>
                <c:ptCount val="5"/>
                <c:pt idx="0">
                  <c:v>55.5</c:v>
                </c:pt>
                <c:pt idx="1">
                  <c:v>46.1</c:v>
                </c:pt>
                <c:pt idx="2">
                  <c:v>37.6</c:v>
                </c:pt>
                <c:pt idx="3">
                  <c:v>33.799999999999997</c:v>
                </c:pt>
                <c:pt idx="4">
                  <c:v>15.8</c:v>
                </c:pt>
              </c:numCache>
            </c:numRef>
          </c:yVal>
        </c:ser>
        <c:axId val="136876032"/>
        <c:axId val="136877952"/>
      </c:scatterChart>
      <c:valAx>
        <c:axId val="136876032"/>
        <c:scaling>
          <c:orientation val="minMax"/>
          <c:max val="9.6"/>
          <c:min val="6"/>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877952"/>
        <c:crosses val="autoZero"/>
        <c:crossBetween val="midCat"/>
      </c:valAx>
      <c:valAx>
        <c:axId val="136877952"/>
        <c:scaling>
          <c:orientation val="minMax"/>
          <c:max val="64"/>
          <c:min val="3"/>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6876032"/>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89" l="0.70000000000000062" r="0.70000000000000062" t="0.75000000000000089"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US" altLang="ja-JP" sz="1400" b="0" i="0" baseline="0">
              <a:solidFill>
                <a:schemeClr val="dk1"/>
              </a:solidFill>
              <a:latin typeface="+mn-ea"/>
              <a:ea typeface="+mn-ea"/>
              <a:cs typeface="+mn-cs"/>
            </a:rPr>
            <a:t>   </a:t>
          </a:r>
          <a:r>
            <a:rPr lang="ja-JP" altLang="ja-JP" sz="1400" b="0" i="0" baseline="0">
              <a:solidFill>
                <a:schemeClr val="dk1"/>
              </a:solidFill>
              <a:latin typeface="+mn-ea"/>
              <a:ea typeface="+mn-ea"/>
              <a:cs typeface="+mn-cs"/>
            </a:rPr>
            <a:t>最も大きな割合を占める元利償還金は、平成</a:t>
          </a:r>
          <a:r>
            <a:rPr lang="en-US" altLang="ja-JP" sz="1400" b="0" i="0" baseline="0">
              <a:solidFill>
                <a:schemeClr val="dk1"/>
              </a:solidFill>
              <a:latin typeface="+mn-ea"/>
              <a:ea typeface="+mn-ea"/>
              <a:cs typeface="+mn-cs"/>
            </a:rPr>
            <a:t>10</a:t>
          </a:r>
          <a:r>
            <a:rPr lang="ja-JP" altLang="ja-JP" sz="1400" b="0" i="0" baseline="0">
              <a:solidFill>
                <a:schemeClr val="dk1"/>
              </a:solidFill>
              <a:latin typeface="+mn-ea"/>
              <a:ea typeface="+mn-ea"/>
              <a:cs typeface="+mn-cs"/>
            </a:rPr>
            <a:t>年度</a:t>
          </a:r>
          <a:r>
            <a:rPr lang="ja-JP" altLang="en-US" sz="1400" b="0" i="0" baseline="0">
              <a:solidFill>
                <a:schemeClr val="dk1"/>
              </a:solidFill>
              <a:latin typeface="+mn-ea"/>
              <a:ea typeface="+mn-ea"/>
              <a:cs typeface="+mn-cs"/>
            </a:rPr>
            <a:t>保育所建設事業（厚生福祉）</a:t>
          </a:r>
          <a:r>
            <a:rPr lang="ja-JP" altLang="ja-JP" sz="1400" b="0" i="0" baseline="0">
              <a:solidFill>
                <a:schemeClr val="dk1"/>
              </a:solidFill>
              <a:latin typeface="+mn-ea"/>
              <a:ea typeface="+mn-ea"/>
              <a:cs typeface="+mn-cs"/>
            </a:rPr>
            <a:t>補正予算債や平成</a:t>
          </a:r>
          <a:r>
            <a:rPr lang="en-US" altLang="ja-JP" sz="1400" b="0" i="0" baseline="0">
              <a:solidFill>
                <a:schemeClr val="dk1"/>
              </a:solidFill>
              <a:latin typeface="+mn-ea"/>
              <a:ea typeface="+mn-ea"/>
              <a:cs typeface="+mn-cs"/>
            </a:rPr>
            <a:t>16</a:t>
          </a:r>
          <a:r>
            <a:rPr lang="ja-JP" altLang="ja-JP" sz="1400" b="0" i="0" baseline="0">
              <a:solidFill>
                <a:schemeClr val="dk1"/>
              </a:solidFill>
              <a:latin typeface="+mn-ea"/>
              <a:ea typeface="+mn-ea"/>
              <a:cs typeface="+mn-cs"/>
            </a:rPr>
            <a:t>年度減税補てん債等の償還終了により、</a:t>
          </a:r>
          <a:r>
            <a:rPr lang="en-US" altLang="ja-JP" sz="1400" b="0" i="0" baseline="0">
              <a:solidFill>
                <a:schemeClr val="dk1"/>
              </a:solidFill>
              <a:latin typeface="+mn-ea"/>
              <a:ea typeface="+mn-ea"/>
              <a:cs typeface="+mn-cs"/>
            </a:rPr>
            <a:t>138</a:t>
          </a:r>
          <a:r>
            <a:rPr lang="ja-JP" altLang="ja-JP" sz="1400" b="0" i="0" baseline="0">
              <a:solidFill>
                <a:schemeClr val="dk1"/>
              </a:solidFill>
              <a:latin typeface="+mn-ea"/>
              <a:ea typeface="+mn-ea"/>
              <a:cs typeface="+mn-cs"/>
            </a:rPr>
            <a:t>百万円減の</a:t>
          </a:r>
          <a:r>
            <a:rPr lang="en-US" altLang="ja-JP" sz="1400" b="0" i="0" baseline="0">
              <a:solidFill>
                <a:schemeClr val="dk1"/>
              </a:solidFill>
              <a:latin typeface="+mn-ea"/>
              <a:ea typeface="+mn-ea"/>
              <a:cs typeface="+mn-cs"/>
            </a:rPr>
            <a:t>3,606</a:t>
          </a:r>
          <a:r>
            <a:rPr lang="ja-JP" altLang="ja-JP" sz="1400" b="0" i="0" baseline="0">
              <a:solidFill>
                <a:schemeClr val="dk1"/>
              </a:solidFill>
              <a:latin typeface="+mn-ea"/>
              <a:ea typeface="+mn-ea"/>
              <a:cs typeface="+mn-cs"/>
            </a:rPr>
            <a:t>百万円となった。</a:t>
          </a:r>
          <a:endParaRPr lang="en-US" altLang="ja-JP" sz="1400" b="0" i="0" baseline="0">
            <a:solidFill>
              <a:schemeClr val="dk1"/>
            </a:solidFill>
            <a:latin typeface="+mn-ea"/>
            <a:ea typeface="+mn-ea"/>
            <a:cs typeface="+mn-cs"/>
          </a:endParaRPr>
        </a:p>
        <a:p>
          <a:pPr rtl="0" fontAlgn="base"/>
          <a:r>
            <a:rPr lang="ja-JP" altLang="ja-JP" sz="1400" b="0" i="0" baseline="0">
              <a:solidFill>
                <a:schemeClr val="dk1"/>
              </a:solidFill>
              <a:latin typeface="+mn-ea"/>
              <a:ea typeface="+mn-ea"/>
              <a:cs typeface="+mn-cs"/>
            </a:rPr>
            <a:t>　交付税に算入（措置）された公債費の減などにより、算入公債費等は</a:t>
          </a:r>
          <a:r>
            <a:rPr lang="en-US" altLang="ja-JP" sz="1400" b="0" i="0" baseline="0">
              <a:solidFill>
                <a:schemeClr val="dk1"/>
              </a:solidFill>
              <a:latin typeface="+mn-ea"/>
              <a:ea typeface="+mn-ea"/>
              <a:cs typeface="+mn-cs"/>
            </a:rPr>
            <a:t>129</a:t>
          </a:r>
          <a:r>
            <a:rPr lang="ja-JP" altLang="ja-JP" sz="1400" b="0" i="0" baseline="0">
              <a:solidFill>
                <a:schemeClr val="dk1"/>
              </a:solidFill>
              <a:latin typeface="+mn-ea"/>
              <a:ea typeface="+mn-ea"/>
              <a:cs typeface="+mn-cs"/>
            </a:rPr>
            <a:t>百万円減の</a:t>
          </a:r>
          <a:r>
            <a:rPr lang="en-US" altLang="ja-JP" sz="1400" b="0" i="0" baseline="0">
              <a:solidFill>
                <a:schemeClr val="dk1"/>
              </a:solidFill>
              <a:latin typeface="+mn-ea"/>
              <a:ea typeface="+mn-ea"/>
              <a:cs typeface="+mn-cs"/>
            </a:rPr>
            <a:t>3,512</a:t>
          </a:r>
          <a:r>
            <a:rPr lang="ja-JP" altLang="ja-JP" sz="1400" b="0" i="0" baseline="0">
              <a:solidFill>
                <a:schemeClr val="dk1"/>
              </a:solidFill>
              <a:latin typeface="+mn-ea"/>
              <a:ea typeface="+mn-ea"/>
              <a:cs typeface="+mn-cs"/>
            </a:rPr>
            <a:t>百万円となった。</a:t>
          </a:r>
          <a:endParaRPr lang="en-US" altLang="ja-JP" sz="1400" b="0" i="0" baseline="0">
            <a:solidFill>
              <a:schemeClr val="dk1"/>
            </a:solidFill>
            <a:latin typeface="+mn-ea"/>
            <a:ea typeface="+mn-ea"/>
            <a:cs typeface="+mn-cs"/>
          </a:endParaRPr>
        </a:p>
        <a:p>
          <a:pPr rtl="0" fontAlgn="base"/>
          <a:r>
            <a:rPr lang="ja-JP" altLang="ja-JP" sz="1400" b="0" i="0" baseline="0">
              <a:solidFill>
                <a:schemeClr val="dk1"/>
              </a:solidFill>
              <a:latin typeface="+mn-ea"/>
              <a:ea typeface="+mn-ea"/>
              <a:cs typeface="+mn-cs"/>
            </a:rPr>
            <a:t>　今後も引き続き、高金利の市債を繰上返済するなどの公債費負担軽減策を実施していく。</a:t>
          </a:r>
          <a:endParaRPr lang="en-US" altLang="ja-JP" sz="1400" b="0" i="0" baseline="0">
            <a:solidFill>
              <a:schemeClr val="dk1"/>
            </a:solidFill>
            <a:latin typeface="+mn-ea"/>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00" b="0" i="0" baseline="0">
              <a:solidFill>
                <a:schemeClr val="dk1"/>
              </a:solidFill>
              <a:latin typeface="+mn-ea"/>
              <a:ea typeface="+mn-ea"/>
              <a:cs typeface="+mn-cs"/>
            </a:rPr>
            <a:t>　 一般会計等に係る地方債の現在高は、臨時財政対策債や合併推進事業債、学校教育施設等整備事業債（大利根東小大規模改造）などの地方債を新規に発行したが、元金償還額が新規発行額を上回ったため、</a:t>
          </a:r>
          <a:r>
            <a:rPr lang="en-US" altLang="ja-JP" sz="1300" b="0" i="0" baseline="0">
              <a:solidFill>
                <a:schemeClr val="dk1"/>
              </a:solidFill>
              <a:latin typeface="+mn-ea"/>
              <a:ea typeface="+mn-ea"/>
              <a:cs typeface="+mn-cs"/>
            </a:rPr>
            <a:t>1,521</a:t>
          </a:r>
          <a:r>
            <a:rPr lang="ja-JP" altLang="ja-JP" sz="1300" b="0" i="0" baseline="0">
              <a:solidFill>
                <a:schemeClr val="dk1"/>
              </a:solidFill>
              <a:latin typeface="+mn-ea"/>
              <a:ea typeface="+mn-ea"/>
              <a:cs typeface="+mn-cs"/>
            </a:rPr>
            <a:t>百万円減の</a:t>
          </a:r>
          <a:r>
            <a:rPr lang="en-US" altLang="ja-JP" sz="1300" b="0" i="0" baseline="0">
              <a:solidFill>
                <a:schemeClr val="dk1"/>
              </a:solidFill>
              <a:latin typeface="+mn-ea"/>
              <a:ea typeface="+mn-ea"/>
              <a:cs typeface="+mn-cs"/>
            </a:rPr>
            <a:t>32,141</a:t>
          </a:r>
          <a:r>
            <a:rPr lang="ja-JP" altLang="ja-JP" sz="1300" b="0" i="0" baseline="0">
              <a:solidFill>
                <a:schemeClr val="dk1"/>
              </a:solidFill>
              <a:latin typeface="+mn-ea"/>
              <a:ea typeface="+mn-ea"/>
              <a:cs typeface="+mn-cs"/>
            </a:rPr>
            <a:t>百万円となった。</a:t>
          </a:r>
          <a:endParaRPr lang="en-US" altLang="ja-JP" sz="1300" b="0" i="0" baseline="0">
            <a:solidFill>
              <a:schemeClr val="dk1"/>
            </a:solidFill>
            <a:latin typeface="+mn-ea"/>
            <a:ea typeface="+mn-ea"/>
            <a:cs typeface="+mn-cs"/>
          </a:endParaRPr>
        </a:p>
        <a:p>
          <a:pPr rtl="0" fontAlgn="base"/>
          <a:r>
            <a:rPr lang="ja-JP" altLang="ja-JP" sz="1300" b="0" i="0" baseline="0">
              <a:solidFill>
                <a:schemeClr val="dk1"/>
              </a:solidFill>
              <a:latin typeface="+mn-ea"/>
              <a:ea typeface="+mn-ea"/>
              <a:cs typeface="+mn-cs"/>
            </a:rPr>
            <a:t>　公営企業債等繰入見込額は、下水道事業特別会計において、計画額が減少したことにより、</a:t>
          </a:r>
          <a:r>
            <a:rPr lang="en-US" altLang="ja-JP" sz="1300" b="0" i="0" baseline="0">
              <a:solidFill>
                <a:schemeClr val="dk1"/>
              </a:solidFill>
              <a:latin typeface="+mn-ea"/>
              <a:ea typeface="+mn-ea"/>
              <a:cs typeface="+mn-cs"/>
            </a:rPr>
            <a:t>4,033</a:t>
          </a:r>
          <a:r>
            <a:rPr lang="ja-JP" altLang="ja-JP" sz="1300" b="0" i="0" baseline="0">
              <a:solidFill>
                <a:schemeClr val="dk1"/>
              </a:solidFill>
              <a:latin typeface="+mn-ea"/>
              <a:ea typeface="+mn-ea"/>
              <a:cs typeface="+mn-cs"/>
            </a:rPr>
            <a:t>百万円減の</a:t>
          </a:r>
          <a:r>
            <a:rPr lang="en-US" altLang="ja-JP" sz="1300" b="0" i="0" baseline="0">
              <a:solidFill>
                <a:schemeClr val="dk1"/>
              </a:solidFill>
              <a:latin typeface="+mn-ea"/>
              <a:ea typeface="+mn-ea"/>
              <a:cs typeface="+mn-cs"/>
            </a:rPr>
            <a:t>8,874</a:t>
          </a:r>
          <a:r>
            <a:rPr lang="ja-JP" altLang="ja-JP" sz="1300" b="0" i="0" baseline="0">
              <a:solidFill>
                <a:schemeClr val="dk1"/>
              </a:solidFill>
              <a:latin typeface="+mn-ea"/>
              <a:ea typeface="+mn-ea"/>
              <a:cs typeface="+mn-cs"/>
            </a:rPr>
            <a:t>百万円となった。</a:t>
          </a:r>
          <a:endParaRPr lang="en-US" altLang="ja-JP" sz="1300" b="0" i="0" baseline="0">
            <a:solidFill>
              <a:schemeClr val="dk1"/>
            </a:solidFill>
            <a:latin typeface="+mn-ea"/>
            <a:ea typeface="+mn-ea"/>
            <a:cs typeface="+mn-cs"/>
          </a:endParaRPr>
        </a:p>
        <a:p>
          <a:pPr rtl="0" fontAlgn="base"/>
          <a:r>
            <a:rPr lang="ja-JP" altLang="ja-JP" sz="1300" b="0" i="0" baseline="0">
              <a:solidFill>
                <a:schemeClr val="dk1"/>
              </a:solidFill>
              <a:latin typeface="+mn-ea"/>
              <a:ea typeface="+mn-ea"/>
              <a:cs typeface="+mn-cs"/>
            </a:rPr>
            <a:t>　充当可能基金は、公共施設等再整備基金の減などにより</a:t>
          </a:r>
          <a:r>
            <a:rPr lang="en-US" altLang="ja-JP" sz="1300" b="0" i="0" baseline="0">
              <a:solidFill>
                <a:schemeClr val="dk1"/>
              </a:solidFill>
              <a:latin typeface="+mn-ea"/>
              <a:ea typeface="+mn-ea"/>
              <a:cs typeface="+mn-cs"/>
            </a:rPr>
            <a:t>455</a:t>
          </a:r>
          <a:r>
            <a:rPr lang="ja-JP" altLang="ja-JP" sz="1300" b="0" i="0" baseline="0">
              <a:solidFill>
                <a:schemeClr val="dk1"/>
              </a:solidFill>
              <a:latin typeface="+mn-ea"/>
              <a:ea typeface="+mn-ea"/>
              <a:cs typeface="+mn-cs"/>
            </a:rPr>
            <a:t>百万円減の</a:t>
          </a:r>
          <a:r>
            <a:rPr lang="en-US" altLang="ja-JP" sz="1300" b="0" i="0" baseline="0">
              <a:solidFill>
                <a:schemeClr val="dk1"/>
              </a:solidFill>
              <a:latin typeface="+mn-ea"/>
              <a:ea typeface="+mn-ea"/>
              <a:cs typeface="+mn-cs"/>
            </a:rPr>
            <a:t>10,838</a:t>
          </a:r>
          <a:r>
            <a:rPr lang="ja-JP" altLang="ja-JP" sz="1300" b="0" i="0" baseline="0">
              <a:solidFill>
                <a:schemeClr val="dk1"/>
              </a:solidFill>
              <a:latin typeface="+mn-ea"/>
              <a:ea typeface="+mn-ea"/>
              <a:cs typeface="+mn-cs"/>
            </a:rPr>
            <a:t>百万円となった。</a:t>
          </a:r>
          <a:endParaRPr lang="en-US" altLang="ja-JP" sz="1300" b="0" i="0" baseline="0">
            <a:solidFill>
              <a:schemeClr val="dk1"/>
            </a:solidFill>
            <a:latin typeface="+mn-ea"/>
            <a:ea typeface="+mn-ea"/>
            <a:cs typeface="+mn-cs"/>
          </a:endParaRPr>
        </a:p>
        <a:p>
          <a:pPr rtl="0" fontAlgn="base"/>
          <a:r>
            <a:rPr lang="ja-JP" altLang="ja-JP" sz="1300" b="0" i="0" baseline="0">
              <a:solidFill>
                <a:schemeClr val="dk1"/>
              </a:solidFill>
              <a:latin typeface="+mn-ea"/>
              <a:ea typeface="+mn-ea"/>
              <a:cs typeface="+mn-cs"/>
            </a:rPr>
            <a:t>　充当可能特定歳入は、都市計画税収の充当見込額の減などにより</a:t>
          </a:r>
          <a:r>
            <a:rPr lang="en-US" altLang="ja-JP" sz="1300" b="0" i="0" baseline="0">
              <a:solidFill>
                <a:schemeClr val="dk1"/>
              </a:solidFill>
              <a:latin typeface="+mn-ea"/>
              <a:ea typeface="+mn-ea"/>
              <a:cs typeface="+mn-cs"/>
            </a:rPr>
            <a:t>693</a:t>
          </a:r>
          <a:r>
            <a:rPr lang="ja-JP" altLang="ja-JP" sz="1300" b="0" i="0" baseline="0">
              <a:solidFill>
                <a:schemeClr val="dk1"/>
              </a:solidFill>
              <a:latin typeface="+mn-ea"/>
              <a:ea typeface="+mn-ea"/>
              <a:cs typeface="+mn-cs"/>
            </a:rPr>
            <a:t>百万円減の</a:t>
          </a:r>
          <a:r>
            <a:rPr lang="en-US" altLang="ja-JP" sz="1300" b="0" i="0" baseline="0">
              <a:solidFill>
                <a:schemeClr val="dk1"/>
              </a:solidFill>
              <a:latin typeface="+mn-ea"/>
              <a:ea typeface="+mn-ea"/>
              <a:cs typeface="+mn-cs"/>
            </a:rPr>
            <a:t>4,535</a:t>
          </a:r>
          <a:r>
            <a:rPr lang="ja-JP" altLang="ja-JP" sz="1300" b="0" i="0" baseline="0">
              <a:solidFill>
                <a:schemeClr val="dk1"/>
              </a:solidFill>
              <a:latin typeface="+mn-ea"/>
              <a:ea typeface="+mn-ea"/>
              <a:cs typeface="+mn-cs"/>
            </a:rPr>
            <a:t>百万円となった。</a:t>
          </a:r>
          <a:endParaRPr lang="en-US" altLang="ja-JP" sz="1300" b="0" i="0" baseline="0">
            <a:solidFill>
              <a:schemeClr val="dk1"/>
            </a:solidFill>
            <a:latin typeface="+mn-ea"/>
            <a:ea typeface="+mn-ea"/>
            <a:cs typeface="+mn-cs"/>
          </a:endParaRPr>
        </a:p>
        <a:p>
          <a:r>
            <a:rPr lang="ja-JP" altLang="ja-JP" sz="1300" b="0" i="0" baseline="0">
              <a:solidFill>
                <a:schemeClr val="dk1"/>
              </a:solidFill>
              <a:latin typeface="+mn-ea"/>
              <a:ea typeface="+mn-ea"/>
              <a:cs typeface="+mn-cs"/>
            </a:rPr>
            <a:t>　今後も普通建設事業の適切な取捨選択により事業費を抑制し、その財源となる市債の新規借入を圧縮し、引き続き将来負担の軽減を目指す。</a:t>
          </a:r>
          <a:endParaRPr kumimoji="1" lang="ja-JP" altLang="en-US" sz="1300">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埼玉県加須市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114,289
112,875
133.30
41,822,688
37,874,885
3,269,499
24,796,691
32,141,005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2" name="正方形/長方形 5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3" name="正方形/長方形 52"/>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4" name="正方形/長方形 5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5" name="テキスト ボックス 54"/>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6" name="正方形/長方形 5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7" name="正方形/長方形 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8" name="正方形/長方形 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9" name="正方形/長方形 5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0" name="正方形/長方形 5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1" name="テキスト ボックス 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2" name="テキスト ボックス 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埼玉県加須市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114,289
112,875
133.30
41,822,688
37,874,885
3,269,499
24,796,691
32,141,005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埼玉県加須市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114,289
112,875
133.30
41,822,688
37,874,885
3,269,499
24,796,691
32,141,005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埼玉県加須市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114,289
112,875
133.30
41,822,688
37,874,885
3,269,499
24,796,691
32,141,005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類似団体平均及び埼玉県平均と比べるとそれぞれ</a:t>
          </a:r>
          <a:r>
            <a:rPr lang="en-US" altLang="ja-JP" sz="1200" b="0" i="0" baseline="0">
              <a:solidFill>
                <a:schemeClr val="dk1"/>
              </a:solidFill>
              <a:latin typeface="+mn-ea"/>
              <a:ea typeface="+mn-ea"/>
              <a:cs typeface="+mn-cs"/>
            </a:rPr>
            <a:t>0.04</a:t>
          </a:r>
          <a:r>
            <a:rPr lang="ja-JP" altLang="ja-JP" sz="1200" b="0" i="0" baseline="0">
              <a:solidFill>
                <a:schemeClr val="dk1"/>
              </a:solidFill>
              <a:latin typeface="+mn-ea"/>
              <a:ea typeface="+mn-ea"/>
              <a:cs typeface="+mn-cs"/>
            </a:rPr>
            <a:t>、</a:t>
          </a:r>
          <a:r>
            <a:rPr lang="en-US" altLang="ja-JP" sz="1200" b="0" i="0" baseline="0">
              <a:solidFill>
                <a:schemeClr val="dk1"/>
              </a:solidFill>
              <a:latin typeface="+mn-ea"/>
              <a:ea typeface="+mn-ea"/>
              <a:cs typeface="+mn-cs"/>
            </a:rPr>
            <a:t>0.02</a:t>
          </a:r>
          <a:r>
            <a:rPr lang="ja-JP" altLang="ja-JP" sz="1200" b="0" i="0" baseline="0">
              <a:solidFill>
                <a:schemeClr val="dk1"/>
              </a:solidFill>
              <a:latin typeface="+mn-ea"/>
              <a:ea typeface="+mn-ea"/>
              <a:cs typeface="+mn-cs"/>
            </a:rPr>
            <a:t>下回っている。また、近年ほぼ横ばい傾向にあるため、引き続き、法人市民税等による市税収入を確保し、財政力の向上を目指す。</a:t>
          </a:r>
          <a:endParaRPr kumimoji="1" lang="ja-JP" altLang="ja-JP" sz="1200">
            <a:solidFill>
              <a:schemeClr val="dk1"/>
            </a:solidFill>
            <a:latin typeface="+mn-ea"/>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28122</xdr:rowOff>
    </xdr:to>
    <xdr:cxnSp macro="">
      <xdr:nvCxnSpPr>
        <xdr:cNvPr id="65" name="直線コネクタ 64"/>
        <xdr:cNvCxnSpPr/>
      </xdr:nvCxnSpPr>
      <xdr:spPr>
        <a:xfrm flipV="1">
          <a:off x="4953000" y="6278336"/>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25400</xdr:rowOff>
    </xdr:to>
    <xdr:cxnSp macro="">
      <xdr:nvCxnSpPr>
        <xdr:cNvPr id="70" name="直線コネクタ 69"/>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93634</xdr:rowOff>
    </xdr:from>
    <xdr:ext cx="762000" cy="259045"/>
    <xdr:sp macro="" textlink="">
      <xdr:nvSpPr>
        <xdr:cNvPr id="71"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72" name="フローチャート : 判断 71"/>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42635</xdr:rowOff>
    </xdr:to>
    <xdr:cxnSp macro="">
      <xdr:nvCxnSpPr>
        <xdr:cNvPr id="73" name="直線コネクタ 72"/>
        <xdr:cNvCxnSpPr/>
      </xdr:nvCxnSpPr>
      <xdr:spPr>
        <a:xfrm flipV="1">
          <a:off x="3225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5" name="テキスト ボックス 74"/>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42635</xdr:rowOff>
    </xdr:from>
    <xdr:to>
      <xdr:col>4</xdr:col>
      <xdr:colOff>482600</xdr:colOff>
      <xdr:row>42</xdr:row>
      <xdr:rowOff>59872</xdr:rowOff>
    </xdr:to>
    <xdr:cxnSp macro="">
      <xdr:nvCxnSpPr>
        <xdr:cNvPr id="76" name="直線コネクタ 75"/>
        <xdr:cNvCxnSpPr/>
      </xdr:nvCxnSpPr>
      <xdr:spPr>
        <a:xfrm flipV="1">
          <a:off x="2336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8" name="テキスト ボックス 77"/>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59872</xdr:rowOff>
    </xdr:from>
    <xdr:to>
      <xdr:col>3</xdr:col>
      <xdr:colOff>279400</xdr:colOff>
      <xdr:row>42</xdr:row>
      <xdr:rowOff>59872</xdr:rowOff>
    </xdr:to>
    <xdr:cxnSp macro="">
      <xdr:nvCxnSpPr>
        <xdr:cNvPr id="79" name="直線コネクタ 78"/>
        <xdr:cNvCxnSpPr/>
      </xdr:nvCxnSpPr>
      <xdr:spPr>
        <a:xfrm>
          <a:off x="1447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81" name="テキスト ボックス 80"/>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2" name="フローチャート :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69142</xdr:rowOff>
    </xdr:from>
    <xdr:ext cx="762000" cy="259045"/>
    <xdr:sp macro="" textlink="">
      <xdr:nvSpPr>
        <xdr:cNvPr id="83" name="テキスト ボックス 82"/>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9" name="円/楕円 88"/>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118127</xdr:rowOff>
    </xdr:from>
    <xdr:ext cx="762000" cy="259045"/>
    <xdr:sp macro="" textlink="">
      <xdr:nvSpPr>
        <xdr:cNvPr id="90"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91" name="円/楕円 90"/>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92" name="テキスト ボックス 91"/>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163285</xdr:rowOff>
    </xdr:from>
    <xdr:to>
      <xdr:col>4</xdr:col>
      <xdr:colOff>533400</xdr:colOff>
      <xdr:row>42</xdr:row>
      <xdr:rowOff>93435</xdr:rowOff>
    </xdr:to>
    <xdr:sp macro="" textlink="">
      <xdr:nvSpPr>
        <xdr:cNvPr id="93" name="円/楕円 92"/>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103612</xdr:rowOff>
    </xdr:from>
    <xdr:ext cx="762000" cy="259045"/>
    <xdr:sp macro="" textlink="">
      <xdr:nvSpPr>
        <xdr:cNvPr id="94" name="テキスト ボックス 93"/>
        <xdr:cNvSpPr txBox="1"/>
      </xdr:nvSpPr>
      <xdr:spPr>
        <a:xfrm>
          <a:off x="2844800" y="69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9072</xdr:rowOff>
    </xdr:from>
    <xdr:to>
      <xdr:col>3</xdr:col>
      <xdr:colOff>330200</xdr:colOff>
      <xdr:row>42</xdr:row>
      <xdr:rowOff>110672</xdr:rowOff>
    </xdr:to>
    <xdr:sp macro="" textlink="">
      <xdr:nvSpPr>
        <xdr:cNvPr id="95" name="円/楕円 94"/>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96" name="テキスト ボックス 95"/>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97" name="円/楕円 96"/>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98" name="テキスト ボックス 97"/>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類似団体平均を</a:t>
          </a:r>
          <a:r>
            <a:rPr lang="en-US" altLang="ja-JP" sz="1200" b="0" i="0" baseline="0">
              <a:solidFill>
                <a:schemeClr val="dk1"/>
              </a:solidFill>
              <a:latin typeface="+mn-ea"/>
              <a:ea typeface="+mn-ea"/>
              <a:cs typeface="+mn-cs"/>
            </a:rPr>
            <a:t>0.6</a:t>
          </a:r>
          <a:r>
            <a:rPr lang="ja-JP" altLang="ja-JP" sz="1200" b="0" i="0" baseline="0">
              <a:solidFill>
                <a:schemeClr val="dk1"/>
              </a:solidFill>
              <a:latin typeface="+mn-ea"/>
              <a:ea typeface="+mn-ea"/>
              <a:cs typeface="+mn-cs"/>
            </a:rPr>
            <a:t>ポイント上回ったが、埼玉県平均を</a:t>
          </a:r>
          <a:r>
            <a:rPr lang="en-US" altLang="ja-JP" sz="1200" b="0" i="0" baseline="0">
              <a:solidFill>
                <a:schemeClr val="dk1"/>
              </a:solidFill>
              <a:latin typeface="+mn-ea"/>
              <a:ea typeface="+mn-ea"/>
              <a:cs typeface="+mn-cs"/>
            </a:rPr>
            <a:t>2.4</a:t>
          </a:r>
          <a:r>
            <a:rPr lang="ja-JP" altLang="ja-JP" sz="1200" b="0" i="0" baseline="0">
              <a:solidFill>
                <a:schemeClr val="dk1"/>
              </a:solidFill>
              <a:latin typeface="+mn-ea"/>
              <a:ea typeface="+mn-ea"/>
              <a:cs typeface="+mn-cs"/>
            </a:rPr>
            <a:t>ポイント下回っている。 </a:t>
          </a:r>
          <a:endParaRPr lang="en-US" altLang="ja-JP" sz="1200" b="0" i="0" baseline="0">
            <a:solidFill>
              <a:schemeClr val="dk1"/>
            </a:solidFill>
            <a:latin typeface="+mn-ea"/>
            <a:ea typeface="+mn-ea"/>
            <a:cs typeface="+mn-cs"/>
          </a:endParaRPr>
        </a:p>
        <a:p>
          <a:pPr rtl="0"/>
          <a:r>
            <a:rPr lang="en-US" altLang="ja-JP"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平成</a:t>
          </a:r>
          <a:r>
            <a:rPr lang="en-US" altLang="ja-JP" sz="1200" b="0" i="0" baseline="0">
              <a:solidFill>
                <a:schemeClr val="dk1"/>
              </a:solidFill>
              <a:latin typeface="+mn-ea"/>
              <a:ea typeface="+mn-ea"/>
              <a:cs typeface="+mn-cs"/>
            </a:rPr>
            <a:t>26</a:t>
          </a:r>
          <a:r>
            <a:rPr lang="ja-JP" altLang="ja-JP" sz="1200" b="0" i="0" baseline="0">
              <a:solidFill>
                <a:schemeClr val="dk1"/>
              </a:solidFill>
              <a:latin typeface="+mn-ea"/>
              <a:ea typeface="+mn-ea"/>
              <a:cs typeface="+mn-cs"/>
            </a:rPr>
            <a:t>年度と比較し、</a:t>
          </a:r>
          <a:r>
            <a:rPr lang="en-US" altLang="ja-JP" sz="1200" b="0" i="0" baseline="0">
              <a:solidFill>
                <a:schemeClr val="dk1"/>
              </a:solidFill>
              <a:latin typeface="+mn-ea"/>
              <a:ea typeface="+mn-ea"/>
              <a:cs typeface="+mn-cs"/>
            </a:rPr>
            <a:t>0.8</a:t>
          </a:r>
          <a:r>
            <a:rPr lang="ja-JP" altLang="ja-JP" sz="1200" b="0" i="0" baseline="0">
              <a:solidFill>
                <a:schemeClr val="dk1"/>
              </a:solidFill>
              <a:latin typeface="+mn-ea"/>
              <a:ea typeface="+mn-ea"/>
              <a:cs typeface="+mn-cs"/>
            </a:rPr>
            <a:t>ポイント改善した。これは、歳出において、扶助費及び繰出金の一般財源等が増加したが、それ以上に分母となる地方消費税交付金の大幅な増加があったためである。</a:t>
          </a:r>
          <a:endParaRPr lang="ja-JP" altLang="ja-JP" sz="1200">
            <a:solidFill>
              <a:schemeClr val="dk1"/>
            </a:solidFill>
            <a:latin typeface="+mn-ea"/>
            <a:ea typeface="+mn-ea"/>
            <a:cs typeface="+mn-cs"/>
          </a:endParaRPr>
        </a:p>
        <a:p>
          <a:pPr rtl="0"/>
          <a:r>
            <a:rPr lang="ja-JP" altLang="ja-JP" sz="1200" b="0" i="0" baseline="0">
              <a:solidFill>
                <a:schemeClr val="dk1"/>
              </a:solidFill>
              <a:latin typeface="+mn-ea"/>
              <a:ea typeface="+mn-ea"/>
              <a:cs typeface="+mn-cs"/>
            </a:rPr>
            <a:t>　今後も自主財源の確保と更なる行財政改革を推進するとともに、歳出の経常経費削減に努める。</a:t>
          </a:r>
          <a:endParaRPr lang="ja-JP" altLang="ja-JP" sz="1200">
            <a:solidFill>
              <a:schemeClr val="dk1"/>
            </a:solidFill>
            <a:latin typeface="+mn-ea"/>
            <a:ea typeface="+mn-ea"/>
            <a:cs typeface="+mn-cs"/>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64008</xdr:rowOff>
    </xdr:from>
    <xdr:to>
      <xdr:col>7</xdr:col>
      <xdr:colOff>152400</xdr:colOff>
      <xdr:row>67</xdr:row>
      <xdr:rowOff>65532</xdr:rowOff>
    </xdr:to>
    <xdr:cxnSp macro="">
      <xdr:nvCxnSpPr>
        <xdr:cNvPr id="126" name="直線コネクタ 125"/>
        <xdr:cNvCxnSpPr/>
      </xdr:nvCxnSpPr>
      <xdr:spPr>
        <a:xfrm flipV="1">
          <a:off x="4953000" y="10351008"/>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7</xdr:col>
      <xdr:colOff>63500</xdr:colOff>
      <xdr:row>67</xdr:row>
      <xdr:rowOff>65532</xdr:rowOff>
    </xdr:from>
    <xdr:to>
      <xdr:col>7</xdr:col>
      <xdr:colOff>241300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150385</xdr:rowOff>
    </xdr:from>
    <xdr:ext cx="762000" cy="259045"/>
    <xdr:sp macro="" textlink="">
      <xdr:nvSpPr>
        <xdr:cNvPr id="129" name="財政構造の弾力性最大値テキスト"/>
        <xdr:cNvSpPr txBox="1"/>
      </xdr:nvSpPr>
      <xdr:spPr>
        <a:xfrm>
          <a:off x="5041900" y="1009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60</xdr:row>
      <xdr:rowOff>64008</xdr:rowOff>
    </xdr:from>
    <xdr:to>
      <xdr:col>7</xdr:col>
      <xdr:colOff>241300</xdr:colOff>
      <xdr:row>60</xdr:row>
      <xdr:rowOff>64008</xdr:rowOff>
    </xdr:to>
    <xdr:cxnSp macro="">
      <xdr:nvCxnSpPr>
        <xdr:cNvPr id="130" name="直線コネクタ 129"/>
        <xdr:cNvCxnSpPr/>
      </xdr:nvCxnSpPr>
      <xdr:spPr>
        <a:xfrm>
          <a:off x="4864100" y="1035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162560</xdr:rowOff>
    </xdr:from>
    <xdr:to>
      <xdr:col>7</xdr:col>
      <xdr:colOff>152400</xdr:colOff>
      <xdr:row>64</xdr:row>
      <xdr:rowOff>29718</xdr:rowOff>
    </xdr:to>
    <xdr:cxnSp macro="">
      <xdr:nvCxnSpPr>
        <xdr:cNvPr id="131" name="直線コネクタ 130"/>
        <xdr:cNvCxnSpPr/>
      </xdr:nvCxnSpPr>
      <xdr:spPr>
        <a:xfrm flipV="1">
          <a:off x="4114800" y="1096391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99331</xdr:rowOff>
    </xdr:from>
    <xdr:ext cx="762000" cy="259045"/>
    <xdr:sp macro="" textlink="">
      <xdr:nvSpPr>
        <xdr:cNvPr id="132"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82804</xdr:rowOff>
    </xdr:from>
    <xdr:to>
      <xdr:col>7</xdr:col>
      <xdr:colOff>203200</xdr:colOff>
      <xdr:row>64</xdr:row>
      <xdr:rowOff>12954</xdr:rowOff>
    </xdr:to>
    <xdr:sp macro="" textlink="">
      <xdr:nvSpPr>
        <xdr:cNvPr id="133" name="フローチャート :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17780</xdr:rowOff>
    </xdr:from>
    <xdr:to>
      <xdr:col>6</xdr:col>
      <xdr:colOff>0</xdr:colOff>
      <xdr:row>64</xdr:row>
      <xdr:rowOff>29718</xdr:rowOff>
    </xdr:to>
    <xdr:cxnSp macro="">
      <xdr:nvCxnSpPr>
        <xdr:cNvPr id="134" name="直線コネクタ 133"/>
        <xdr:cNvCxnSpPr/>
      </xdr:nvCxnSpPr>
      <xdr:spPr>
        <a:xfrm>
          <a:off x="3225800" y="1081913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51308</xdr:rowOff>
    </xdr:from>
    <xdr:to>
      <xdr:col>6</xdr:col>
      <xdr:colOff>50800</xdr:colOff>
      <xdr:row>64</xdr:row>
      <xdr:rowOff>152908</xdr:rowOff>
    </xdr:to>
    <xdr:sp macro="" textlink="">
      <xdr:nvSpPr>
        <xdr:cNvPr id="135" name="フローチャート : 判断 134"/>
        <xdr:cNvSpPr/>
      </xdr:nvSpPr>
      <xdr:spPr>
        <a:xfrm>
          <a:off x="4064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137685</xdr:rowOff>
    </xdr:from>
    <xdr:ext cx="736600" cy="259045"/>
    <xdr:sp macro="" textlink="">
      <xdr:nvSpPr>
        <xdr:cNvPr id="136" name="テキスト ボックス 135"/>
        <xdr:cNvSpPr txBox="1"/>
      </xdr:nvSpPr>
      <xdr:spPr>
        <a:xfrm>
          <a:off x="3733800" y="1111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102362</xdr:rowOff>
    </xdr:from>
    <xdr:to>
      <xdr:col>4</xdr:col>
      <xdr:colOff>482600</xdr:colOff>
      <xdr:row>63</xdr:row>
      <xdr:rowOff>17780</xdr:rowOff>
    </xdr:to>
    <xdr:cxnSp macro="">
      <xdr:nvCxnSpPr>
        <xdr:cNvPr id="137" name="直線コネクタ 136"/>
        <xdr:cNvCxnSpPr/>
      </xdr:nvCxnSpPr>
      <xdr:spPr>
        <a:xfrm>
          <a:off x="2336800" y="1073226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160020</xdr:rowOff>
    </xdr:from>
    <xdr:to>
      <xdr:col>4</xdr:col>
      <xdr:colOff>533400</xdr:colOff>
      <xdr:row>64</xdr:row>
      <xdr:rowOff>90170</xdr:rowOff>
    </xdr:to>
    <xdr:sp macro="" textlink="">
      <xdr:nvSpPr>
        <xdr:cNvPr id="138" name="フローチャート : 判断 137"/>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74947</xdr:rowOff>
    </xdr:from>
    <xdr:ext cx="762000" cy="259045"/>
    <xdr:sp macro="" textlink="">
      <xdr:nvSpPr>
        <xdr:cNvPr id="139" name="テキスト ボックス 138"/>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58928</xdr:rowOff>
    </xdr:from>
    <xdr:to>
      <xdr:col>3</xdr:col>
      <xdr:colOff>279400</xdr:colOff>
      <xdr:row>62</xdr:row>
      <xdr:rowOff>102362</xdr:rowOff>
    </xdr:to>
    <xdr:cxnSp macro="">
      <xdr:nvCxnSpPr>
        <xdr:cNvPr id="140" name="直線コネクタ 139"/>
        <xdr:cNvCxnSpPr/>
      </xdr:nvCxnSpPr>
      <xdr:spPr>
        <a:xfrm>
          <a:off x="1447800" y="1068882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27178</xdr:rowOff>
    </xdr:from>
    <xdr:to>
      <xdr:col>3</xdr:col>
      <xdr:colOff>330200</xdr:colOff>
      <xdr:row>64</xdr:row>
      <xdr:rowOff>128778</xdr:rowOff>
    </xdr:to>
    <xdr:sp macro="" textlink="">
      <xdr:nvSpPr>
        <xdr:cNvPr id="141" name="フローチャート : 判断 140"/>
        <xdr:cNvSpPr/>
      </xdr:nvSpPr>
      <xdr:spPr>
        <a:xfrm>
          <a:off x="2286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113555</xdr:rowOff>
    </xdr:from>
    <xdr:ext cx="762000" cy="259045"/>
    <xdr:sp macro="" textlink="">
      <xdr:nvSpPr>
        <xdr:cNvPr id="142" name="テキスト ボックス 141"/>
        <xdr:cNvSpPr txBox="1"/>
      </xdr:nvSpPr>
      <xdr:spPr>
        <a:xfrm>
          <a:off x="1955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7874</xdr:rowOff>
    </xdr:from>
    <xdr:to>
      <xdr:col>2</xdr:col>
      <xdr:colOff>127000</xdr:colOff>
      <xdr:row>64</xdr:row>
      <xdr:rowOff>109474</xdr:rowOff>
    </xdr:to>
    <xdr:sp macro="" textlink="">
      <xdr:nvSpPr>
        <xdr:cNvPr id="143" name="フローチャート : 判断 142"/>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94251</xdr:rowOff>
    </xdr:from>
    <xdr:ext cx="762000" cy="259045"/>
    <xdr:sp macro="" textlink="">
      <xdr:nvSpPr>
        <xdr:cNvPr id="144" name="テキスト ボックス 143"/>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111760</xdr:rowOff>
    </xdr:from>
    <xdr:to>
      <xdr:col>7</xdr:col>
      <xdr:colOff>203200</xdr:colOff>
      <xdr:row>64</xdr:row>
      <xdr:rowOff>41910</xdr:rowOff>
    </xdr:to>
    <xdr:sp macro="" textlink="">
      <xdr:nvSpPr>
        <xdr:cNvPr id="150" name="円/楕円 149"/>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83837</xdr:rowOff>
    </xdr:from>
    <xdr:ext cx="762000" cy="259045"/>
    <xdr:sp macro="" textlink="">
      <xdr:nvSpPr>
        <xdr:cNvPr id="151" name="財政構造の弾力性該当値テキスト"/>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150368</xdr:rowOff>
    </xdr:from>
    <xdr:to>
      <xdr:col>6</xdr:col>
      <xdr:colOff>50800</xdr:colOff>
      <xdr:row>64</xdr:row>
      <xdr:rowOff>80518</xdr:rowOff>
    </xdr:to>
    <xdr:sp macro="" textlink="">
      <xdr:nvSpPr>
        <xdr:cNvPr id="152" name="円/楕円 151"/>
        <xdr:cNvSpPr/>
      </xdr:nvSpPr>
      <xdr:spPr>
        <a:xfrm>
          <a:off x="4064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90695</xdr:rowOff>
    </xdr:from>
    <xdr:ext cx="736600" cy="259045"/>
    <xdr:sp macro="" textlink="">
      <xdr:nvSpPr>
        <xdr:cNvPr id="153" name="テキスト ボックス 152"/>
        <xdr:cNvSpPr txBox="1"/>
      </xdr:nvSpPr>
      <xdr:spPr>
        <a:xfrm>
          <a:off x="3733800" y="10720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138430</xdr:rowOff>
    </xdr:from>
    <xdr:to>
      <xdr:col>4</xdr:col>
      <xdr:colOff>533400</xdr:colOff>
      <xdr:row>63</xdr:row>
      <xdr:rowOff>68580</xdr:rowOff>
    </xdr:to>
    <xdr:sp macro="" textlink="">
      <xdr:nvSpPr>
        <xdr:cNvPr id="154" name="円/楕円 153"/>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78757</xdr:rowOff>
    </xdr:from>
    <xdr:ext cx="762000" cy="259045"/>
    <xdr:sp macro="" textlink="">
      <xdr:nvSpPr>
        <xdr:cNvPr id="155" name="テキスト ボックス 154"/>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51562</xdr:rowOff>
    </xdr:from>
    <xdr:to>
      <xdr:col>3</xdr:col>
      <xdr:colOff>330200</xdr:colOff>
      <xdr:row>62</xdr:row>
      <xdr:rowOff>153162</xdr:rowOff>
    </xdr:to>
    <xdr:sp macro="" textlink="">
      <xdr:nvSpPr>
        <xdr:cNvPr id="156" name="円/楕円 155"/>
        <xdr:cNvSpPr/>
      </xdr:nvSpPr>
      <xdr:spPr>
        <a:xfrm>
          <a:off x="2286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163339</xdr:rowOff>
    </xdr:from>
    <xdr:ext cx="762000" cy="259045"/>
    <xdr:sp macro="" textlink="">
      <xdr:nvSpPr>
        <xdr:cNvPr id="157" name="テキスト ボックス 156"/>
        <xdr:cNvSpPr txBox="1"/>
      </xdr:nvSpPr>
      <xdr:spPr>
        <a:xfrm>
          <a:off x="1955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8128</xdr:rowOff>
    </xdr:from>
    <xdr:to>
      <xdr:col>2</xdr:col>
      <xdr:colOff>127000</xdr:colOff>
      <xdr:row>62</xdr:row>
      <xdr:rowOff>109728</xdr:rowOff>
    </xdr:to>
    <xdr:sp macro="" textlink="">
      <xdr:nvSpPr>
        <xdr:cNvPr id="158" name="円/楕円 157"/>
        <xdr:cNvSpPr/>
      </xdr:nvSpPr>
      <xdr:spPr>
        <a:xfrm>
          <a:off x="1397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119905</xdr:rowOff>
    </xdr:from>
    <xdr:ext cx="762000" cy="259045"/>
    <xdr:sp macro="" textlink="">
      <xdr:nvSpPr>
        <xdr:cNvPr id="159" name="テキスト ボックス 158"/>
        <xdr:cNvSpPr txBox="1"/>
      </xdr:nvSpPr>
      <xdr:spPr>
        <a:xfrm>
          <a:off x="1066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[108,174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200" b="0" i="0" baseline="0">
              <a:solidFill>
                <a:schemeClr val="dk1"/>
              </a:solidFill>
              <a:latin typeface="+mn-ea"/>
              <a:ea typeface="+mn-ea"/>
              <a:cs typeface="+mn-cs"/>
            </a:rPr>
            <a:t>本市は平成</a:t>
          </a:r>
          <a:r>
            <a:rPr lang="en-US" altLang="ja-JP" sz="1200" b="0" i="0" baseline="0">
              <a:solidFill>
                <a:schemeClr val="dk1"/>
              </a:solidFill>
              <a:latin typeface="+mn-ea"/>
              <a:ea typeface="+mn-ea"/>
              <a:cs typeface="+mn-cs"/>
            </a:rPr>
            <a:t>22</a:t>
          </a:r>
          <a:r>
            <a:rPr lang="ja-JP" altLang="ja-JP" sz="1200" b="0" i="0" baseline="0">
              <a:solidFill>
                <a:schemeClr val="dk1"/>
              </a:solidFill>
              <a:latin typeface="+mn-ea"/>
              <a:ea typeface="+mn-ea"/>
              <a:cs typeface="+mn-cs"/>
            </a:rPr>
            <a:t>年</a:t>
          </a:r>
          <a:r>
            <a:rPr lang="en-US" altLang="ja-JP" sz="1200" b="0" i="0" baseline="0">
              <a:solidFill>
                <a:schemeClr val="dk1"/>
              </a:solidFill>
              <a:latin typeface="+mn-ea"/>
              <a:ea typeface="+mn-ea"/>
              <a:cs typeface="+mn-cs"/>
            </a:rPr>
            <a:t>3</a:t>
          </a:r>
          <a:r>
            <a:rPr lang="ja-JP" altLang="ja-JP" sz="1200" b="0" i="0" baseline="0">
              <a:solidFill>
                <a:schemeClr val="dk1"/>
              </a:solidFill>
              <a:latin typeface="+mn-ea"/>
              <a:ea typeface="+mn-ea"/>
              <a:cs typeface="+mn-cs"/>
            </a:rPr>
            <a:t>月</a:t>
          </a:r>
          <a:r>
            <a:rPr lang="en-US" altLang="ja-JP" sz="1200" b="0" i="0" baseline="0">
              <a:solidFill>
                <a:schemeClr val="dk1"/>
              </a:solidFill>
              <a:latin typeface="+mn-ea"/>
              <a:ea typeface="+mn-ea"/>
              <a:cs typeface="+mn-cs"/>
            </a:rPr>
            <a:t>23</a:t>
          </a:r>
          <a:r>
            <a:rPr lang="ja-JP" altLang="ja-JP" sz="1200" b="0" i="0" baseline="0">
              <a:solidFill>
                <a:schemeClr val="dk1"/>
              </a:solidFill>
              <a:latin typeface="+mn-ea"/>
              <a:ea typeface="+mn-ea"/>
              <a:cs typeface="+mn-cs"/>
            </a:rPr>
            <a:t>日に</a:t>
          </a:r>
          <a:r>
            <a:rPr lang="en-US" altLang="ja-JP" sz="1200" b="0" i="0" baseline="0">
              <a:solidFill>
                <a:schemeClr val="dk1"/>
              </a:solidFill>
              <a:latin typeface="+mn-ea"/>
              <a:ea typeface="+mn-ea"/>
              <a:cs typeface="+mn-cs"/>
            </a:rPr>
            <a:t>1</a:t>
          </a:r>
          <a:r>
            <a:rPr lang="ja-JP" altLang="ja-JP" sz="1200" b="0" i="0" baseline="0">
              <a:solidFill>
                <a:schemeClr val="dk1"/>
              </a:solidFill>
              <a:latin typeface="+mn-ea"/>
              <a:ea typeface="+mn-ea"/>
              <a:cs typeface="+mn-cs"/>
            </a:rPr>
            <a:t>市</a:t>
          </a:r>
          <a:r>
            <a:rPr lang="en-US" altLang="ja-JP" sz="1200" b="0" i="0" baseline="0">
              <a:solidFill>
                <a:schemeClr val="dk1"/>
              </a:solidFill>
              <a:latin typeface="+mn-ea"/>
              <a:ea typeface="+mn-ea"/>
              <a:cs typeface="+mn-cs"/>
            </a:rPr>
            <a:t>3</a:t>
          </a:r>
          <a:r>
            <a:rPr lang="ja-JP" altLang="ja-JP" sz="1200" b="0" i="0" baseline="0">
              <a:solidFill>
                <a:schemeClr val="dk1"/>
              </a:solidFill>
              <a:latin typeface="+mn-ea"/>
              <a:ea typeface="+mn-ea"/>
              <a:cs typeface="+mn-cs"/>
            </a:rPr>
            <a:t>町で合併し、誕生した。</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平成</a:t>
          </a:r>
          <a:r>
            <a:rPr lang="en-US" altLang="ja-JP" sz="1200" b="0" i="0" baseline="0">
              <a:solidFill>
                <a:schemeClr val="dk1"/>
              </a:solidFill>
              <a:latin typeface="+mn-ea"/>
              <a:ea typeface="+mn-ea"/>
              <a:cs typeface="+mn-cs"/>
            </a:rPr>
            <a:t>22</a:t>
          </a:r>
          <a:r>
            <a:rPr lang="ja-JP" altLang="ja-JP" sz="1200" b="0" i="0" baseline="0">
              <a:solidFill>
                <a:schemeClr val="dk1"/>
              </a:solidFill>
              <a:latin typeface="+mn-ea"/>
              <a:ea typeface="+mn-ea"/>
              <a:cs typeface="+mn-cs"/>
            </a:rPr>
            <a:t>年度からは合併効果もあり、類似団体平均の近似値で推移している。</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全国平均を下回っているが、埼玉県平均を上回っている状況であるため、今後も合併効果を活かし、更なる行財政改革を推進し、人件費・物件費等の抑制に努める。</a:t>
          </a:r>
          <a:endParaRPr lang="en-US" altLang="ja-JP" sz="1200" b="0" i="0" baseline="0">
            <a:solidFill>
              <a:schemeClr val="dk1"/>
            </a:solidFill>
            <a:latin typeface="+mn-ea"/>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9810</xdr:rowOff>
    </xdr:from>
    <xdr:to>
      <xdr:col>7</xdr:col>
      <xdr:colOff>152400</xdr:colOff>
      <xdr:row>89</xdr:row>
      <xdr:rowOff>113264</xdr:rowOff>
    </xdr:to>
    <xdr:cxnSp macro="">
      <xdr:nvCxnSpPr>
        <xdr:cNvPr id="189" name="直線コネクタ 188"/>
        <xdr:cNvCxnSpPr/>
      </xdr:nvCxnSpPr>
      <xdr:spPr>
        <a:xfrm flipV="1">
          <a:off x="4953000" y="14068710"/>
          <a:ext cx="0" cy="1303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85341</xdr:rowOff>
    </xdr:from>
    <xdr:ext cx="762000" cy="259045"/>
    <xdr:sp macro="" textlink="">
      <xdr:nvSpPr>
        <xdr:cNvPr id="190" name="人件費・物件費等の状況最小値テキスト"/>
        <xdr:cNvSpPr txBox="1"/>
      </xdr:nvSpPr>
      <xdr:spPr>
        <a:xfrm>
          <a:off x="5041900" y="1534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138,159</a:t>
          </a:r>
          <a:endParaRPr kumimoji="1" lang="ja-JP" altLang="en-US" sz="1000" b="1">
            <a:latin typeface="ＭＳ Ｐゴシック"/>
          </a:endParaRPr>
        </a:p>
      </xdr:txBody>
    </xdr:sp>
    <xdr:clientData/>
  </xdr:oneCellAnchor>
  <xdr:twoCellAnchor>
    <xdr:from>
      <xdr:col>7</xdr:col>
      <xdr:colOff>63500</xdr:colOff>
      <xdr:row>89</xdr:row>
      <xdr:rowOff>113264</xdr:rowOff>
    </xdr:from>
    <xdr:to>
      <xdr:col>7</xdr:col>
      <xdr:colOff>241300</xdr:colOff>
      <xdr:row>89</xdr:row>
      <xdr:rowOff>113264</xdr:rowOff>
    </xdr:to>
    <xdr:cxnSp macro="">
      <xdr:nvCxnSpPr>
        <xdr:cNvPr id="191" name="直線コネクタ 190"/>
        <xdr:cNvCxnSpPr/>
      </xdr:nvCxnSpPr>
      <xdr:spPr>
        <a:xfrm>
          <a:off x="4864100" y="1537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96187</xdr:rowOff>
    </xdr:from>
    <xdr:ext cx="762000" cy="259045"/>
    <xdr:sp macro="" textlink="">
      <xdr:nvSpPr>
        <xdr:cNvPr id="192" name="人件費・物件費等の状況最大値テキスト"/>
        <xdr:cNvSpPr txBox="1"/>
      </xdr:nvSpPr>
      <xdr:spPr>
        <a:xfrm>
          <a:off x="5041900" y="1381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73,330</a:t>
          </a:r>
          <a:endParaRPr kumimoji="1" lang="ja-JP" altLang="en-US" sz="1000" b="1">
            <a:latin typeface="ＭＳ Ｐゴシック"/>
          </a:endParaRPr>
        </a:p>
      </xdr:txBody>
    </xdr:sp>
    <xdr:clientData/>
  </xdr:oneCellAnchor>
  <xdr:twoCellAnchor>
    <xdr:from>
      <xdr:col>7</xdr:col>
      <xdr:colOff>63500</xdr:colOff>
      <xdr:row>82</xdr:row>
      <xdr:rowOff>9810</xdr:rowOff>
    </xdr:from>
    <xdr:to>
      <xdr:col>7</xdr:col>
      <xdr:colOff>241300</xdr:colOff>
      <xdr:row>82</xdr:row>
      <xdr:rowOff>9810</xdr:rowOff>
    </xdr:to>
    <xdr:cxnSp macro="">
      <xdr:nvCxnSpPr>
        <xdr:cNvPr id="193" name="直線コネクタ 192"/>
        <xdr:cNvCxnSpPr/>
      </xdr:nvCxnSpPr>
      <xdr:spPr>
        <a:xfrm>
          <a:off x="4864100" y="1406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152682</xdr:rowOff>
    </xdr:from>
    <xdr:to>
      <xdr:col>7</xdr:col>
      <xdr:colOff>152400</xdr:colOff>
      <xdr:row>86</xdr:row>
      <xdr:rowOff>24665</xdr:rowOff>
    </xdr:to>
    <xdr:cxnSp macro="">
      <xdr:nvCxnSpPr>
        <xdr:cNvPr id="194" name="直線コネクタ 193"/>
        <xdr:cNvCxnSpPr/>
      </xdr:nvCxnSpPr>
      <xdr:spPr>
        <a:xfrm>
          <a:off x="4114800" y="14725932"/>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134284</xdr:rowOff>
    </xdr:from>
    <xdr:ext cx="762000" cy="259045"/>
    <xdr:sp macro="" textlink="">
      <xdr:nvSpPr>
        <xdr:cNvPr id="195" name="人件費・物件費等の状況平均値テキスト"/>
        <xdr:cNvSpPr txBox="1"/>
      </xdr:nvSpPr>
      <xdr:spPr>
        <a:xfrm>
          <a:off x="5041900" y="14707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162207</xdr:rowOff>
    </xdr:from>
    <xdr:to>
      <xdr:col>7</xdr:col>
      <xdr:colOff>203200</xdr:colOff>
      <xdr:row>86</xdr:row>
      <xdr:rowOff>92357</xdr:rowOff>
    </xdr:to>
    <xdr:sp macro="" textlink="">
      <xdr:nvSpPr>
        <xdr:cNvPr id="196" name="フローチャート : 判断 195"/>
        <xdr:cNvSpPr/>
      </xdr:nvSpPr>
      <xdr:spPr>
        <a:xfrm>
          <a:off x="4902200" y="147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25175</xdr:rowOff>
    </xdr:from>
    <xdr:to>
      <xdr:col>6</xdr:col>
      <xdr:colOff>0</xdr:colOff>
      <xdr:row>85</xdr:row>
      <xdr:rowOff>152682</xdr:rowOff>
    </xdr:to>
    <xdr:cxnSp macro="">
      <xdr:nvCxnSpPr>
        <xdr:cNvPr id="197" name="直線コネクタ 196"/>
        <xdr:cNvCxnSpPr/>
      </xdr:nvCxnSpPr>
      <xdr:spPr>
        <a:xfrm>
          <a:off x="3225800" y="14598425"/>
          <a:ext cx="889000" cy="12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8" name="フローチャート : 判断 197"/>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68065</xdr:rowOff>
    </xdr:from>
    <xdr:ext cx="736600" cy="259045"/>
    <xdr:sp macro="" textlink="">
      <xdr:nvSpPr>
        <xdr:cNvPr id="199" name="テキスト ボックス 198"/>
        <xdr:cNvSpPr txBox="1"/>
      </xdr:nvSpPr>
      <xdr:spPr>
        <a:xfrm>
          <a:off x="3733800" y="14812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25175</xdr:rowOff>
    </xdr:from>
    <xdr:to>
      <xdr:col>4</xdr:col>
      <xdr:colOff>482600</xdr:colOff>
      <xdr:row>86</xdr:row>
      <xdr:rowOff>62449</xdr:rowOff>
    </xdr:to>
    <xdr:cxnSp macro="">
      <xdr:nvCxnSpPr>
        <xdr:cNvPr id="200" name="直線コネクタ 199"/>
        <xdr:cNvCxnSpPr/>
      </xdr:nvCxnSpPr>
      <xdr:spPr>
        <a:xfrm flipV="1">
          <a:off x="2336800" y="14598425"/>
          <a:ext cx="889000" cy="20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201" name="フローチャート : 判断 200"/>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156387</xdr:rowOff>
    </xdr:from>
    <xdr:ext cx="762000" cy="259045"/>
    <xdr:sp macro="" textlink="">
      <xdr:nvSpPr>
        <xdr:cNvPr id="202" name="テキスト ボックス 201"/>
        <xdr:cNvSpPr txBox="1"/>
      </xdr:nvSpPr>
      <xdr:spPr>
        <a:xfrm>
          <a:off x="2844800" y="1472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62449</xdr:rowOff>
    </xdr:from>
    <xdr:to>
      <xdr:col>3</xdr:col>
      <xdr:colOff>279400</xdr:colOff>
      <xdr:row>86</xdr:row>
      <xdr:rowOff>89193</xdr:rowOff>
    </xdr:to>
    <xdr:cxnSp macro="">
      <xdr:nvCxnSpPr>
        <xdr:cNvPr id="203" name="直線コネクタ 202"/>
        <xdr:cNvCxnSpPr/>
      </xdr:nvCxnSpPr>
      <xdr:spPr>
        <a:xfrm flipV="1">
          <a:off x="1447800" y="14807149"/>
          <a:ext cx="889000" cy="2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4" name="フローチャート : 判断 203"/>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42449</xdr:rowOff>
    </xdr:from>
    <xdr:ext cx="762000" cy="259045"/>
    <xdr:sp macro="" textlink="">
      <xdr:nvSpPr>
        <xdr:cNvPr id="205" name="テキスト ボックス 204"/>
        <xdr:cNvSpPr txBox="1"/>
      </xdr:nvSpPr>
      <xdr:spPr>
        <a:xfrm>
          <a:off x="1955800" y="144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6" name="フローチャート : 判断 205"/>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106576</xdr:rowOff>
    </xdr:from>
    <xdr:ext cx="762000" cy="259045"/>
    <xdr:sp macro="" textlink="">
      <xdr:nvSpPr>
        <xdr:cNvPr id="207" name="テキスト ボックス 206"/>
        <xdr:cNvSpPr txBox="1"/>
      </xdr:nvSpPr>
      <xdr:spPr>
        <a:xfrm>
          <a:off x="1066800" y="1450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145315</xdr:rowOff>
    </xdr:from>
    <xdr:to>
      <xdr:col>7</xdr:col>
      <xdr:colOff>203200</xdr:colOff>
      <xdr:row>86</xdr:row>
      <xdr:rowOff>75465</xdr:rowOff>
    </xdr:to>
    <xdr:sp macro="" textlink="">
      <xdr:nvSpPr>
        <xdr:cNvPr id="213" name="円/楕円 212"/>
        <xdr:cNvSpPr/>
      </xdr:nvSpPr>
      <xdr:spPr>
        <a:xfrm>
          <a:off x="4902200" y="147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161842</xdr:rowOff>
    </xdr:from>
    <xdr:ext cx="762000" cy="259045"/>
    <xdr:sp macro="" textlink="">
      <xdr:nvSpPr>
        <xdr:cNvPr id="214" name="人件費・物件費等の状況該当値テキスト"/>
        <xdr:cNvSpPr txBox="1"/>
      </xdr:nvSpPr>
      <xdr:spPr>
        <a:xfrm>
          <a:off x="5041900" y="1456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108,174</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101882</xdr:rowOff>
    </xdr:from>
    <xdr:to>
      <xdr:col>6</xdr:col>
      <xdr:colOff>50800</xdr:colOff>
      <xdr:row>86</xdr:row>
      <xdr:rowOff>32032</xdr:rowOff>
    </xdr:to>
    <xdr:sp macro="" textlink="">
      <xdr:nvSpPr>
        <xdr:cNvPr id="215" name="円/楕円 214"/>
        <xdr:cNvSpPr/>
      </xdr:nvSpPr>
      <xdr:spPr>
        <a:xfrm>
          <a:off x="4064000" y="1467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42209</xdr:rowOff>
    </xdr:from>
    <xdr:ext cx="736600" cy="259045"/>
    <xdr:sp macro="" textlink="">
      <xdr:nvSpPr>
        <xdr:cNvPr id="216" name="テキスト ボックス 215"/>
        <xdr:cNvSpPr txBox="1"/>
      </xdr:nvSpPr>
      <xdr:spPr>
        <a:xfrm>
          <a:off x="3733800" y="14444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106,014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145825</xdr:rowOff>
    </xdr:from>
    <xdr:to>
      <xdr:col>4</xdr:col>
      <xdr:colOff>533400</xdr:colOff>
      <xdr:row>85</xdr:row>
      <xdr:rowOff>75975</xdr:rowOff>
    </xdr:to>
    <xdr:sp macro="" textlink="">
      <xdr:nvSpPr>
        <xdr:cNvPr id="217" name="円/楕円 216"/>
        <xdr:cNvSpPr/>
      </xdr:nvSpPr>
      <xdr:spPr>
        <a:xfrm>
          <a:off x="3175000" y="1454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86152</xdr:rowOff>
    </xdr:from>
    <xdr:ext cx="762000" cy="259045"/>
    <xdr:sp macro="" textlink="">
      <xdr:nvSpPr>
        <xdr:cNvPr id="218" name="テキスト ボックス 217"/>
        <xdr:cNvSpPr txBox="1"/>
      </xdr:nvSpPr>
      <xdr:spPr>
        <a:xfrm>
          <a:off x="2844800" y="1431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99,673</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11649</xdr:rowOff>
    </xdr:from>
    <xdr:to>
      <xdr:col>3</xdr:col>
      <xdr:colOff>330200</xdr:colOff>
      <xdr:row>86</xdr:row>
      <xdr:rowOff>113249</xdr:rowOff>
    </xdr:to>
    <xdr:sp macro="" textlink="">
      <xdr:nvSpPr>
        <xdr:cNvPr id="219" name="円/楕円 218"/>
        <xdr:cNvSpPr/>
      </xdr:nvSpPr>
      <xdr:spPr>
        <a:xfrm>
          <a:off x="2286000" y="1475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98026</xdr:rowOff>
    </xdr:from>
    <xdr:ext cx="762000" cy="259045"/>
    <xdr:sp macro="" textlink="">
      <xdr:nvSpPr>
        <xdr:cNvPr id="220" name="テキスト ボックス 219"/>
        <xdr:cNvSpPr txBox="1"/>
      </xdr:nvSpPr>
      <xdr:spPr>
        <a:xfrm>
          <a:off x="1955800" y="1484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110,053</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38393</xdr:rowOff>
    </xdr:from>
    <xdr:to>
      <xdr:col>2</xdr:col>
      <xdr:colOff>127000</xdr:colOff>
      <xdr:row>86</xdr:row>
      <xdr:rowOff>139993</xdr:rowOff>
    </xdr:to>
    <xdr:sp macro="" textlink="">
      <xdr:nvSpPr>
        <xdr:cNvPr id="221" name="円/楕円 220"/>
        <xdr:cNvSpPr/>
      </xdr:nvSpPr>
      <xdr:spPr>
        <a:xfrm>
          <a:off x="1397000" y="1478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124770</xdr:rowOff>
    </xdr:from>
    <xdr:ext cx="762000" cy="259045"/>
    <xdr:sp macro="" textlink="">
      <xdr:nvSpPr>
        <xdr:cNvPr id="222" name="テキスト ボックス 221"/>
        <xdr:cNvSpPr txBox="1"/>
      </xdr:nvSpPr>
      <xdr:spPr>
        <a:xfrm>
          <a:off x="1066800" y="1486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類似団体平均及び全国市平均と比べると、それぞれ</a:t>
          </a:r>
          <a:r>
            <a:rPr lang="en-US" altLang="ja-JP" sz="1200" b="0" i="0" baseline="0">
              <a:solidFill>
                <a:schemeClr val="dk1"/>
              </a:solidFill>
              <a:latin typeface="+mn-ea"/>
              <a:ea typeface="+mn-ea"/>
              <a:cs typeface="+mn-cs"/>
            </a:rPr>
            <a:t>1.3</a:t>
          </a:r>
          <a:r>
            <a:rPr lang="ja-JP" altLang="ja-JP" sz="1200" b="0" i="0" baseline="0">
              <a:solidFill>
                <a:schemeClr val="dk1"/>
              </a:solidFill>
              <a:latin typeface="+mn-ea"/>
              <a:ea typeface="+mn-ea"/>
              <a:cs typeface="+mn-cs"/>
            </a:rPr>
            <a:t>、</a:t>
          </a:r>
          <a:r>
            <a:rPr lang="en-US" altLang="ja-JP" sz="1200" b="0" i="0" baseline="0">
              <a:solidFill>
                <a:schemeClr val="dk1"/>
              </a:solidFill>
              <a:latin typeface="+mn-ea"/>
              <a:ea typeface="+mn-ea"/>
              <a:cs typeface="+mn-cs"/>
            </a:rPr>
            <a:t>0.6</a:t>
          </a:r>
          <a:r>
            <a:rPr lang="ja-JP" altLang="ja-JP" sz="1200" b="0" i="0" baseline="0">
              <a:solidFill>
                <a:schemeClr val="dk1"/>
              </a:solidFill>
              <a:latin typeface="+mn-ea"/>
              <a:ea typeface="+mn-ea"/>
              <a:cs typeface="+mn-cs"/>
            </a:rPr>
            <a:t>下回っている状況であり、</a:t>
          </a:r>
          <a:r>
            <a:rPr lang="en-US" altLang="ja-JP" sz="1200" b="0" i="0" baseline="0">
              <a:solidFill>
                <a:schemeClr val="dk1"/>
              </a:solidFill>
              <a:latin typeface="+mn-ea"/>
              <a:ea typeface="+mn-ea"/>
              <a:cs typeface="+mn-cs"/>
            </a:rPr>
            <a:t>100</a:t>
          </a:r>
          <a:r>
            <a:rPr lang="ja-JP" altLang="ja-JP" sz="1200" b="0" i="0" baseline="0">
              <a:solidFill>
                <a:schemeClr val="dk1"/>
              </a:solidFill>
              <a:latin typeface="+mn-ea"/>
              <a:ea typeface="+mn-ea"/>
              <a:cs typeface="+mn-cs"/>
            </a:rPr>
            <a:t>未満の水準を保っている。　</a:t>
          </a:r>
          <a:endParaRPr lang="ja-JP" altLang="ja-JP" sz="1200">
            <a:solidFill>
              <a:schemeClr val="dk1"/>
            </a:solidFill>
            <a:latin typeface="+mn-ea"/>
            <a:ea typeface="+mn-ea"/>
            <a:cs typeface="+mn-cs"/>
          </a:endParaRPr>
        </a:p>
        <a:p>
          <a:pPr rtl="0"/>
          <a:r>
            <a:rPr lang="ja-JP" altLang="ja-JP" sz="1200" b="0" i="0" baseline="0">
              <a:solidFill>
                <a:schemeClr val="dk1"/>
              </a:solidFill>
              <a:latin typeface="+mn-ea"/>
              <a:ea typeface="+mn-ea"/>
              <a:cs typeface="+mn-cs"/>
            </a:rPr>
            <a:t>　また、平成</a:t>
          </a:r>
          <a:r>
            <a:rPr lang="en-US" altLang="ja-JP" sz="1200" b="0" i="0" baseline="0">
              <a:solidFill>
                <a:schemeClr val="dk1"/>
              </a:solidFill>
              <a:latin typeface="+mn-ea"/>
              <a:ea typeface="+mn-ea"/>
              <a:cs typeface="+mn-cs"/>
            </a:rPr>
            <a:t>24</a:t>
          </a:r>
          <a:r>
            <a:rPr lang="ja-JP" altLang="ja-JP" sz="1200" b="0" i="0" baseline="0">
              <a:solidFill>
                <a:schemeClr val="dk1"/>
              </a:solidFill>
              <a:latin typeface="+mn-ea"/>
              <a:ea typeface="+mn-ea"/>
              <a:cs typeface="+mn-cs"/>
            </a:rPr>
            <a:t>年</a:t>
          </a:r>
          <a:r>
            <a:rPr lang="en-US" altLang="ja-JP" sz="1200" b="0" i="0" baseline="0">
              <a:solidFill>
                <a:schemeClr val="dk1"/>
              </a:solidFill>
              <a:latin typeface="+mn-ea"/>
              <a:ea typeface="+mn-ea"/>
              <a:cs typeface="+mn-cs"/>
            </a:rPr>
            <a:t>4</a:t>
          </a:r>
          <a:r>
            <a:rPr lang="ja-JP" altLang="ja-JP" sz="1200" b="0" i="0" baseline="0">
              <a:solidFill>
                <a:schemeClr val="dk1"/>
              </a:solidFill>
              <a:latin typeface="+mn-ea"/>
              <a:ea typeface="+mn-ea"/>
              <a:cs typeface="+mn-cs"/>
            </a:rPr>
            <a:t>月</a:t>
          </a:r>
          <a:r>
            <a:rPr lang="en-US" altLang="ja-JP" sz="1200" b="0" i="0" baseline="0">
              <a:solidFill>
                <a:schemeClr val="dk1"/>
              </a:solidFill>
              <a:latin typeface="+mn-ea"/>
              <a:ea typeface="+mn-ea"/>
              <a:cs typeface="+mn-cs"/>
            </a:rPr>
            <a:t>1</a:t>
          </a:r>
          <a:r>
            <a:rPr lang="ja-JP" altLang="ja-JP" sz="1200" b="0" i="0" baseline="0">
              <a:solidFill>
                <a:schemeClr val="dk1"/>
              </a:solidFill>
              <a:latin typeface="+mn-ea"/>
              <a:ea typeface="+mn-ea"/>
              <a:cs typeface="+mn-cs"/>
            </a:rPr>
            <a:t>日及び平成</a:t>
          </a:r>
          <a:r>
            <a:rPr lang="en-US" altLang="ja-JP" sz="1200" b="0" i="0" baseline="0">
              <a:solidFill>
                <a:schemeClr val="dk1"/>
              </a:solidFill>
              <a:latin typeface="+mn-ea"/>
              <a:ea typeface="+mn-ea"/>
              <a:cs typeface="+mn-cs"/>
            </a:rPr>
            <a:t>25</a:t>
          </a:r>
          <a:r>
            <a:rPr lang="ja-JP" altLang="ja-JP" sz="1200" b="0" i="0" baseline="0">
              <a:solidFill>
                <a:schemeClr val="dk1"/>
              </a:solidFill>
              <a:latin typeface="+mn-ea"/>
              <a:ea typeface="+mn-ea"/>
              <a:cs typeface="+mn-cs"/>
            </a:rPr>
            <a:t>年</a:t>
          </a:r>
          <a:r>
            <a:rPr lang="en-US" altLang="ja-JP" sz="1200" b="0" i="0" baseline="0">
              <a:solidFill>
                <a:schemeClr val="dk1"/>
              </a:solidFill>
              <a:latin typeface="+mn-ea"/>
              <a:ea typeface="+mn-ea"/>
              <a:cs typeface="+mn-cs"/>
            </a:rPr>
            <a:t>4</a:t>
          </a:r>
          <a:r>
            <a:rPr lang="ja-JP" altLang="ja-JP" sz="1200" b="0" i="0" baseline="0">
              <a:solidFill>
                <a:schemeClr val="dk1"/>
              </a:solidFill>
              <a:latin typeface="+mn-ea"/>
              <a:ea typeface="+mn-ea"/>
              <a:cs typeface="+mn-cs"/>
            </a:rPr>
            <a:t>月</a:t>
          </a:r>
          <a:r>
            <a:rPr lang="en-US" altLang="ja-JP" sz="1200" b="0" i="0" baseline="0">
              <a:solidFill>
                <a:schemeClr val="dk1"/>
              </a:solidFill>
              <a:latin typeface="+mn-ea"/>
              <a:ea typeface="+mn-ea"/>
              <a:cs typeface="+mn-cs"/>
            </a:rPr>
            <a:t>1</a:t>
          </a:r>
          <a:r>
            <a:rPr lang="ja-JP" altLang="ja-JP" sz="1200" b="0" i="0" baseline="0">
              <a:solidFill>
                <a:schemeClr val="dk1"/>
              </a:solidFill>
              <a:latin typeface="+mn-ea"/>
              <a:ea typeface="+mn-ea"/>
              <a:cs typeface="+mn-cs"/>
            </a:rPr>
            <a:t>日現在において、国家公務員は給与削減措置を実施したため、</a:t>
          </a:r>
          <a:r>
            <a:rPr lang="en-US" altLang="ja-JP" sz="1200" b="0" i="0" baseline="0">
              <a:solidFill>
                <a:schemeClr val="dk1"/>
              </a:solidFill>
              <a:latin typeface="+mn-ea"/>
              <a:ea typeface="+mn-ea"/>
              <a:cs typeface="+mn-cs"/>
            </a:rPr>
            <a:t>100</a:t>
          </a:r>
          <a:r>
            <a:rPr lang="ja-JP" altLang="ja-JP" sz="1200" b="0" i="0" baseline="0">
              <a:solidFill>
                <a:schemeClr val="dk1"/>
              </a:solidFill>
              <a:latin typeface="+mn-ea"/>
              <a:ea typeface="+mn-ea"/>
              <a:cs typeface="+mn-cs"/>
            </a:rPr>
            <a:t>を上回る数値となっているが、国が給与削減措置を実施しなかったものと仮定すると、</a:t>
          </a:r>
          <a:r>
            <a:rPr lang="en-US" altLang="ja-JP" sz="1200" b="0" i="0" baseline="0">
              <a:solidFill>
                <a:schemeClr val="dk1"/>
              </a:solidFill>
              <a:latin typeface="+mn-ea"/>
              <a:ea typeface="+mn-ea"/>
              <a:cs typeface="+mn-cs"/>
            </a:rPr>
            <a:t>100</a:t>
          </a:r>
          <a:r>
            <a:rPr lang="ja-JP" altLang="ja-JP" sz="1200" b="0" i="0" baseline="0">
              <a:solidFill>
                <a:schemeClr val="dk1"/>
              </a:solidFill>
              <a:latin typeface="+mn-ea"/>
              <a:ea typeface="+mn-ea"/>
              <a:cs typeface="+mn-cs"/>
            </a:rPr>
            <a:t>を下回る数値となっている。</a:t>
          </a:r>
          <a:endParaRPr lang="ja-JP" altLang="ja-JP" sz="1200">
            <a:solidFill>
              <a:schemeClr val="dk1"/>
            </a:solidFill>
            <a:latin typeface="+mn-ea"/>
            <a:ea typeface="+mn-ea"/>
            <a:cs typeface="+mn-cs"/>
          </a:endParaRPr>
        </a:p>
        <a:p>
          <a:pPr rtl="0"/>
          <a:r>
            <a:rPr lang="ja-JP" altLang="ja-JP" sz="1200" b="0" i="0" baseline="0">
              <a:solidFill>
                <a:schemeClr val="dk1"/>
              </a:solidFill>
              <a:latin typeface="+mn-ea"/>
              <a:ea typeface="+mn-ea"/>
              <a:cs typeface="+mn-cs"/>
            </a:rPr>
            <a:t>　今後も一層の給与の適正化に努めていく。</a:t>
          </a:r>
          <a:endParaRPr lang="ja-JP" altLang="ja-JP" sz="1200">
            <a:solidFill>
              <a:schemeClr val="dk1"/>
            </a:solidFill>
            <a:latin typeface="+mn-ea"/>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151695</xdr:rowOff>
    </xdr:from>
    <xdr:to>
      <xdr:col>24</xdr:col>
      <xdr:colOff>558800</xdr:colOff>
      <xdr:row>85</xdr:row>
      <xdr:rowOff>71966</xdr:rowOff>
    </xdr:to>
    <xdr:cxnSp macro="">
      <xdr:nvCxnSpPr>
        <xdr:cNvPr id="251" name="直線コネクタ 250"/>
        <xdr:cNvCxnSpPr/>
      </xdr:nvCxnSpPr>
      <xdr:spPr>
        <a:xfrm flipV="1">
          <a:off x="17018000" y="13867695"/>
          <a:ext cx="0" cy="77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44043</xdr:rowOff>
    </xdr:from>
    <xdr:ext cx="762000" cy="259045"/>
    <xdr:sp macro="" textlink="">
      <xdr:nvSpPr>
        <xdr:cNvPr id="252" name="給与水準   （国との比較）最小値テキスト"/>
        <xdr:cNvSpPr txBox="1"/>
      </xdr:nvSpPr>
      <xdr:spPr>
        <a:xfrm>
          <a:off x="17106900" y="1461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85</xdr:row>
      <xdr:rowOff>71966</xdr:rowOff>
    </xdr:from>
    <xdr:to>
      <xdr:col>24</xdr:col>
      <xdr:colOff>647700</xdr:colOff>
      <xdr:row>85</xdr:row>
      <xdr:rowOff>71966</xdr:rowOff>
    </xdr:to>
    <xdr:cxnSp macro="">
      <xdr:nvCxnSpPr>
        <xdr:cNvPr id="253" name="直線コネクタ 252"/>
        <xdr:cNvCxnSpPr/>
      </xdr:nvCxnSpPr>
      <xdr:spPr>
        <a:xfrm>
          <a:off x="16929100" y="1464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66622</xdr:rowOff>
    </xdr:from>
    <xdr:ext cx="762000" cy="259045"/>
    <xdr:sp macro="" textlink="">
      <xdr:nvSpPr>
        <xdr:cNvPr id="254" name="給与水準   （国との比較）最大値テキスト"/>
        <xdr:cNvSpPr txBox="1"/>
      </xdr:nvSpPr>
      <xdr:spPr>
        <a:xfrm>
          <a:off x="17106900" y="136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24</xdr:col>
      <xdr:colOff>469900</xdr:colOff>
      <xdr:row>80</xdr:row>
      <xdr:rowOff>151695</xdr:rowOff>
    </xdr:from>
    <xdr:to>
      <xdr:col>24</xdr:col>
      <xdr:colOff>647700</xdr:colOff>
      <xdr:row>80</xdr:row>
      <xdr:rowOff>151695</xdr:rowOff>
    </xdr:to>
    <xdr:cxnSp macro="">
      <xdr:nvCxnSpPr>
        <xdr:cNvPr id="255" name="直線コネクタ 254"/>
        <xdr:cNvCxnSpPr/>
      </xdr:nvCxnSpPr>
      <xdr:spPr>
        <a:xfrm>
          <a:off x="16929100" y="138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127705</xdr:rowOff>
    </xdr:from>
    <xdr:to>
      <xdr:col>24</xdr:col>
      <xdr:colOff>558800</xdr:colOff>
      <xdr:row>82</xdr:row>
      <xdr:rowOff>76905</xdr:rowOff>
    </xdr:to>
    <xdr:cxnSp macro="">
      <xdr:nvCxnSpPr>
        <xdr:cNvPr id="256" name="直線コネクタ 255"/>
        <xdr:cNvCxnSpPr/>
      </xdr:nvCxnSpPr>
      <xdr:spPr>
        <a:xfrm>
          <a:off x="16179800" y="1401515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1005</xdr:rowOff>
    </xdr:from>
    <xdr:ext cx="762000" cy="259045"/>
    <xdr:sp macro="" textlink="">
      <xdr:nvSpPr>
        <xdr:cNvPr id="257" name="給与水準   （国との比較）平均値テキスト"/>
        <xdr:cNvSpPr txBox="1"/>
      </xdr:nvSpPr>
      <xdr:spPr>
        <a:xfrm>
          <a:off x="17106900" y="14231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28928</xdr:rowOff>
    </xdr:from>
    <xdr:to>
      <xdr:col>24</xdr:col>
      <xdr:colOff>609600</xdr:colOff>
      <xdr:row>83</xdr:row>
      <xdr:rowOff>130528</xdr:rowOff>
    </xdr:to>
    <xdr:sp macro="" textlink="">
      <xdr:nvSpPr>
        <xdr:cNvPr id="258" name="フローチャート : 判断 257"/>
        <xdr:cNvSpPr/>
      </xdr:nvSpPr>
      <xdr:spPr>
        <a:xfrm>
          <a:off x="169672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127705</xdr:rowOff>
    </xdr:from>
    <xdr:to>
      <xdr:col>23</xdr:col>
      <xdr:colOff>406400</xdr:colOff>
      <xdr:row>82</xdr:row>
      <xdr:rowOff>50095</xdr:rowOff>
    </xdr:to>
    <xdr:cxnSp macro="">
      <xdr:nvCxnSpPr>
        <xdr:cNvPr id="259" name="直線コネクタ 258"/>
        <xdr:cNvCxnSpPr/>
      </xdr:nvCxnSpPr>
      <xdr:spPr>
        <a:xfrm flipV="1">
          <a:off x="15290800" y="14015155"/>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119945</xdr:rowOff>
    </xdr:from>
    <xdr:to>
      <xdr:col>23</xdr:col>
      <xdr:colOff>457200</xdr:colOff>
      <xdr:row>83</xdr:row>
      <xdr:rowOff>50095</xdr:rowOff>
    </xdr:to>
    <xdr:sp macro="" textlink="">
      <xdr:nvSpPr>
        <xdr:cNvPr id="260" name="フローチャート : 判断 259"/>
        <xdr:cNvSpPr/>
      </xdr:nvSpPr>
      <xdr:spPr>
        <a:xfrm>
          <a:off x="16129000" y="141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34872</xdr:rowOff>
    </xdr:from>
    <xdr:ext cx="736600" cy="259045"/>
    <xdr:sp macro="" textlink="">
      <xdr:nvSpPr>
        <xdr:cNvPr id="261" name="テキスト ボックス 260"/>
        <xdr:cNvSpPr txBox="1"/>
      </xdr:nvSpPr>
      <xdr:spPr>
        <a:xfrm>
          <a:off x="15798800" y="1426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50095</xdr:rowOff>
    </xdr:from>
    <xdr:to>
      <xdr:col>22</xdr:col>
      <xdr:colOff>203200</xdr:colOff>
      <xdr:row>88</xdr:row>
      <xdr:rowOff>107245</xdr:rowOff>
    </xdr:to>
    <xdr:cxnSp macro="">
      <xdr:nvCxnSpPr>
        <xdr:cNvPr id="262" name="直線コネクタ 261"/>
        <xdr:cNvCxnSpPr/>
      </xdr:nvCxnSpPr>
      <xdr:spPr>
        <a:xfrm flipV="1">
          <a:off x="14401800" y="14108995"/>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79728</xdr:rowOff>
    </xdr:from>
    <xdr:to>
      <xdr:col>22</xdr:col>
      <xdr:colOff>254000</xdr:colOff>
      <xdr:row>83</xdr:row>
      <xdr:rowOff>9878</xdr:rowOff>
    </xdr:to>
    <xdr:sp macro="" textlink="">
      <xdr:nvSpPr>
        <xdr:cNvPr id="263" name="フローチャート : 判断 262"/>
        <xdr:cNvSpPr/>
      </xdr:nvSpPr>
      <xdr:spPr>
        <a:xfrm>
          <a:off x="15240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166105</xdr:rowOff>
    </xdr:from>
    <xdr:ext cx="762000" cy="259045"/>
    <xdr:sp macro="" textlink="">
      <xdr:nvSpPr>
        <xdr:cNvPr id="264" name="テキスト ボックス 263"/>
        <xdr:cNvSpPr txBox="1"/>
      </xdr:nvSpPr>
      <xdr:spPr>
        <a:xfrm>
          <a:off x="14909800" y="1422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107245</xdr:rowOff>
    </xdr:from>
    <xdr:to>
      <xdr:col>21</xdr:col>
      <xdr:colOff>0</xdr:colOff>
      <xdr:row>89</xdr:row>
      <xdr:rowOff>43039</xdr:rowOff>
    </xdr:to>
    <xdr:cxnSp macro="">
      <xdr:nvCxnSpPr>
        <xdr:cNvPr id="265" name="直線コネクタ 264"/>
        <xdr:cNvCxnSpPr/>
      </xdr:nvCxnSpPr>
      <xdr:spPr>
        <a:xfrm flipV="1">
          <a:off x="13512800" y="15194845"/>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150284</xdr:rowOff>
    </xdr:from>
    <xdr:to>
      <xdr:col>21</xdr:col>
      <xdr:colOff>50800</xdr:colOff>
      <xdr:row>89</xdr:row>
      <xdr:rowOff>80434</xdr:rowOff>
    </xdr:to>
    <xdr:sp macro="" textlink="">
      <xdr:nvSpPr>
        <xdr:cNvPr id="266" name="フローチャート : 判断 265"/>
        <xdr:cNvSpPr/>
      </xdr:nvSpPr>
      <xdr:spPr>
        <a:xfrm>
          <a:off x="14351000" y="1523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65211</xdr:rowOff>
    </xdr:from>
    <xdr:ext cx="762000" cy="259045"/>
    <xdr:sp macro="" textlink="">
      <xdr:nvSpPr>
        <xdr:cNvPr id="267" name="テキスト ボックス 266"/>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68" name="フローチャート : 判断 267"/>
        <xdr:cNvSpPr/>
      </xdr:nvSpPr>
      <xdr:spPr>
        <a:xfrm>
          <a:off x="13462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69" name="テキスト ボックス 268"/>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26105</xdr:rowOff>
    </xdr:from>
    <xdr:to>
      <xdr:col>24</xdr:col>
      <xdr:colOff>609600</xdr:colOff>
      <xdr:row>82</xdr:row>
      <xdr:rowOff>127705</xdr:rowOff>
    </xdr:to>
    <xdr:sp macro="" textlink="">
      <xdr:nvSpPr>
        <xdr:cNvPr id="275" name="円/楕円 274"/>
        <xdr:cNvSpPr/>
      </xdr:nvSpPr>
      <xdr:spPr>
        <a:xfrm>
          <a:off x="169672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42632</xdr:rowOff>
    </xdr:from>
    <xdr:ext cx="762000" cy="259045"/>
    <xdr:sp macro="" textlink="">
      <xdr:nvSpPr>
        <xdr:cNvPr id="276" name="給与水準   （国との比較）該当値テキスト"/>
        <xdr:cNvSpPr txBox="1"/>
      </xdr:nvSpPr>
      <xdr:spPr>
        <a:xfrm>
          <a:off x="17106900" y="1393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76905</xdr:rowOff>
    </xdr:from>
    <xdr:to>
      <xdr:col>23</xdr:col>
      <xdr:colOff>457200</xdr:colOff>
      <xdr:row>82</xdr:row>
      <xdr:rowOff>7055</xdr:rowOff>
    </xdr:to>
    <xdr:sp macro="" textlink="">
      <xdr:nvSpPr>
        <xdr:cNvPr id="277" name="円/楕円 276"/>
        <xdr:cNvSpPr/>
      </xdr:nvSpPr>
      <xdr:spPr>
        <a:xfrm>
          <a:off x="16129000" y="139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17232</xdr:rowOff>
    </xdr:from>
    <xdr:ext cx="736600" cy="259045"/>
    <xdr:sp macro="" textlink="">
      <xdr:nvSpPr>
        <xdr:cNvPr id="278" name="テキスト ボックス 277"/>
        <xdr:cNvSpPr txBox="1"/>
      </xdr:nvSpPr>
      <xdr:spPr>
        <a:xfrm>
          <a:off x="15798800" y="13733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170745</xdr:rowOff>
    </xdr:from>
    <xdr:to>
      <xdr:col>22</xdr:col>
      <xdr:colOff>254000</xdr:colOff>
      <xdr:row>82</xdr:row>
      <xdr:rowOff>100895</xdr:rowOff>
    </xdr:to>
    <xdr:sp macro="" textlink="">
      <xdr:nvSpPr>
        <xdr:cNvPr id="279" name="円/楕円 278"/>
        <xdr:cNvSpPr/>
      </xdr:nvSpPr>
      <xdr:spPr>
        <a:xfrm>
          <a:off x="15240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111072</xdr:rowOff>
    </xdr:from>
    <xdr:ext cx="762000" cy="259045"/>
    <xdr:sp macro="" textlink="">
      <xdr:nvSpPr>
        <xdr:cNvPr id="280" name="テキスト ボックス 279"/>
        <xdr:cNvSpPr txBox="1"/>
      </xdr:nvSpPr>
      <xdr:spPr>
        <a:xfrm>
          <a:off x="14909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56445</xdr:rowOff>
    </xdr:from>
    <xdr:to>
      <xdr:col>21</xdr:col>
      <xdr:colOff>50800</xdr:colOff>
      <xdr:row>88</xdr:row>
      <xdr:rowOff>158045</xdr:rowOff>
    </xdr:to>
    <xdr:sp macro="" textlink="">
      <xdr:nvSpPr>
        <xdr:cNvPr id="281" name="円/楕円 280"/>
        <xdr:cNvSpPr/>
      </xdr:nvSpPr>
      <xdr:spPr>
        <a:xfrm>
          <a:off x="14351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168222</xdr:rowOff>
    </xdr:from>
    <xdr:ext cx="762000" cy="259045"/>
    <xdr:sp macro="" textlink="">
      <xdr:nvSpPr>
        <xdr:cNvPr id="282" name="テキスト ボックス 281"/>
        <xdr:cNvSpPr txBox="1"/>
      </xdr:nvSpPr>
      <xdr:spPr>
        <a:xfrm>
          <a:off x="14020800" y="1491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163689</xdr:rowOff>
    </xdr:from>
    <xdr:to>
      <xdr:col>19</xdr:col>
      <xdr:colOff>533400</xdr:colOff>
      <xdr:row>89</xdr:row>
      <xdr:rowOff>93839</xdr:rowOff>
    </xdr:to>
    <xdr:sp macro="" textlink="">
      <xdr:nvSpPr>
        <xdr:cNvPr id="283" name="円/楕円 282"/>
        <xdr:cNvSpPr/>
      </xdr:nvSpPr>
      <xdr:spPr>
        <a:xfrm>
          <a:off x="13462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104016</xdr:rowOff>
    </xdr:from>
    <xdr:ext cx="762000" cy="259045"/>
    <xdr:sp macro="" textlink="">
      <xdr:nvSpPr>
        <xdr:cNvPr id="284" name="テキスト ボックス 283"/>
        <xdr:cNvSpPr txBox="1"/>
      </xdr:nvSpPr>
      <xdr:spPr>
        <a:xfrm>
          <a:off x="13131800" y="1502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kumimoji="1" lang="ja-JP" altLang="ja-JP" sz="1200">
              <a:solidFill>
                <a:schemeClr val="dk1"/>
              </a:solidFill>
              <a:latin typeface="+mn-ea"/>
              <a:ea typeface="+mn-ea"/>
              <a:cs typeface="+mn-cs"/>
            </a:rPr>
            <a:t>全国平均を</a:t>
          </a:r>
          <a:r>
            <a:rPr kumimoji="1" lang="en-US" altLang="ja-JP" sz="1200">
              <a:solidFill>
                <a:schemeClr val="dk1"/>
              </a:solidFill>
              <a:latin typeface="+mn-ea"/>
              <a:ea typeface="+mn-ea"/>
              <a:cs typeface="+mn-cs"/>
            </a:rPr>
            <a:t>1.17</a:t>
          </a:r>
          <a:r>
            <a:rPr kumimoji="1" lang="ja-JP" altLang="ja-JP" sz="1200">
              <a:solidFill>
                <a:schemeClr val="dk1"/>
              </a:solidFill>
              <a:latin typeface="+mn-ea"/>
              <a:ea typeface="+mn-ea"/>
              <a:cs typeface="+mn-cs"/>
            </a:rPr>
            <a:t>人、類似団体平均を</a:t>
          </a:r>
          <a:r>
            <a:rPr kumimoji="1" lang="en-US" altLang="ja-JP" sz="1200">
              <a:solidFill>
                <a:schemeClr val="dk1"/>
              </a:solidFill>
              <a:latin typeface="+mn-ea"/>
              <a:ea typeface="+mn-ea"/>
              <a:cs typeface="+mn-cs"/>
            </a:rPr>
            <a:t>0.59</a:t>
          </a:r>
          <a:r>
            <a:rPr kumimoji="1" lang="ja-JP" altLang="ja-JP" sz="1200">
              <a:solidFill>
                <a:schemeClr val="dk1"/>
              </a:solidFill>
              <a:latin typeface="+mn-ea"/>
              <a:ea typeface="+mn-ea"/>
              <a:cs typeface="+mn-cs"/>
            </a:rPr>
            <a:t>人下回っているものの、埼玉県平均を</a:t>
          </a:r>
          <a:r>
            <a:rPr kumimoji="1" lang="en-US" altLang="ja-JP" sz="1200">
              <a:solidFill>
                <a:schemeClr val="dk1"/>
              </a:solidFill>
              <a:latin typeface="+mn-ea"/>
              <a:ea typeface="+mn-ea"/>
              <a:cs typeface="+mn-cs"/>
            </a:rPr>
            <a:t>0.09</a:t>
          </a:r>
          <a:r>
            <a:rPr kumimoji="1" lang="ja-JP" altLang="ja-JP" sz="1200">
              <a:solidFill>
                <a:schemeClr val="dk1"/>
              </a:solidFill>
              <a:latin typeface="+mn-ea"/>
              <a:ea typeface="+mn-ea"/>
              <a:cs typeface="+mn-cs"/>
            </a:rPr>
            <a:t>人上回っている。</a:t>
          </a:r>
          <a:endParaRPr kumimoji="1" lang="en-US" altLang="ja-JP" sz="1200">
            <a:solidFill>
              <a:schemeClr val="dk1"/>
            </a:solidFill>
            <a:latin typeface="+mn-ea"/>
            <a:ea typeface="+mn-ea"/>
            <a:cs typeface="+mn-cs"/>
          </a:endParaRPr>
        </a:p>
        <a:p>
          <a:r>
            <a:rPr kumimoji="1" lang="ja-JP" altLang="ja-JP" sz="1200">
              <a:solidFill>
                <a:schemeClr val="dk1"/>
              </a:solidFill>
              <a:latin typeface="+mn-ea"/>
              <a:ea typeface="+mn-ea"/>
              <a:cs typeface="+mn-cs"/>
            </a:rPr>
            <a:t>　毎年度、定員の削減を図っているが、加須市の人口も減少していることもあり「人口千人当たりの職員数」のポイントがあまり減少しない状況にある。</a:t>
          </a:r>
          <a:endParaRPr kumimoji="1" lang="en-US" altLang="ja-JP" sz="1200">
            <a:solidFill>
              <a:schemeClr val="dk1"/>
            </a:solidFill>
            <a:latin typeface="+mn-ea"/>
            <a:ea typeface="+mn-ea"/>
            <a:cs typeface="+mn-cs"/>
          </a:endParaRPr>
        </a:p>
        <a:p>
          <a:r>
            <a:rPr kumimoji="1" lang="ja-JP" altLang="ja-JP" sz="1200">
              <a:solidFill>
                <a:schemeClr val="dk1"/>
              </a:solidFill>
              <a:latin typeface="+mn-ea"/>
              <a:ea typeface="+mn-ea"/>
              <a:cs typeface="+mn-cs"/>
            </a:rPr>
            <a:t>　今後も更なる事務事業の見直し、組織機構の見直し及び民間委託の推進などにより、定員適正化計画に掲げる目標「</a:t>
          </a:r>
          <a:r>
            <a:rPr kumimoji="1" lang="en-US" altLang="ja-JP" sz="1200">
              <a:solidFill>
                <a:schemeClr val="dk1"/>
              </a:solidFill>
              <a:latin typeface="+mn-ea"/>
              <a:ea typeface="+mn-ea"/>
              <a:cs typeface="+mn-cs"/>
            </a:rPr>
            <a:t>10</a:t>
          </a:r>
          <a:r>
            <a:rPr kumimoji="1" lang="ja-JP" altLang="ja-JP" sz="1200">
              <a:solidFill>
                <a:schemeClr val="dk1"/>
              </a:solidFill>
              <a:latin typeface="+mn-ea"/>
              <a:ea typeface="+mn-ea"/>
              <a:cs typeface="+mn-cs"/>
            </a:rPr>
            <a:t>年間で</a:t>
          </a:r>
          <a:r>
            <a:rPr kumimoji="1" lang="en-US" altLang="ja-JP" sz="1200">
              <a:solidFill>
                <a:schemeClr val="dk1"/>
              </a:solidFill>
              <a:latin typeface="+mn-ea"/>
              <a:ea typeface="+mn-ea"/>
              <a:cs typeface="+mn-cs"/>
            </a:rPr>
            <a:t>110</a:t>
          </a:r>
          <a:r>
            <a:rPr kumimoji="1" lang="ja-JP" altLang="ja-JP" sz="1200">
              <a:solidFill>
                <a:schemeClr val="dk1"/>
              </a:solidFill>
              <a:latin typeface="+mn-ea"/>
              <a:ea typeface="+mn-ea"/>
              <a:cs typeface="+mn-cs"/>
            </a:rPr>
            <a:t>人（</a:t>
          </a:r>
          <a:r>
            <a:rPr kumimoji="1" lang="en-US" altLang="ja-JP" sz="1200">
              <a:solidFill>
                <a:schemeClr val="dk1"/>
              </a:solidFill>
              <a:latin typeface="+mn-ea"/>
              <a:ea typeface="+mn-ea"/>
              <a:cs typeface="+mn-cs"/>
            </a:rPr>
            <a:t>13.8%</a:t>
          </a:r>
          <a:r>
            <a:rPr kumimoji="1" lang="ja-JP" altLang="ja-JP" sz="1200">
              <a:solidFill>
                <a:schemeClr val="dk1"/>
              </a:solidFill>
              <a:latin typeface="+mn-ea"/>
              <a:ea typeface="+mn-ea"/>
              <a:cs typeface="+mn-cs"/>
            </a:rPr>
            <a:t>）削減」の達成を目指す。</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55880</xdr:rowOff>
    </xdr:to>
    <xdr:cxnSp macro="">
      <xdr:nvCxnSpPr>
        <xdr:cNvPr id="316" name="直線コネクタ 315"/>
        <xdr:cNvCxnSpPr/>
      </xdr:nvCxnSpPr>
      <xdr:spPr>
        <a:xfrm flipV="1">
          <a:off x="17018000" y="10050417"/>
          <a:ext cx="0" cy="14926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7"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8" name="直線コネクタ 317"/>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81462</xdr:rowOff>
    </xdr:from>
    <xdr:to>
      <xdr:col>24</xdr:col>
      <xdr:colOff>558800</xdr:colOff>
      <xdr:row>61</xdr:row>
      <xdr:rowOff>91803</xdr:rowOff>
    </xdr:to>
    <xdr:cxnSp macro="">
      <xdr:nvCxnSpPr>
        <xdr:cNvPr id="321" name="直線コネクタ 320"/>
        <xdr:cNvCxnSpPr/>
      </xdr:nvCxnSpPr>
      <xdr:spPr>
        <a:xfrm>
          <a:off x="16179800" y="10539912"/>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2" name="定員管理の状況平均値テキスト"/>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3" name="フローチャート : 判断 322"/>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81462</xdr:rowOff>
    </xdr:from>
    <xdr:to>
      <xdr:col>23</xdr:col>
      <xdr:colOff>406400</xdr:colOff>
      <xdr:row>61</xdr:row>
      <xdr:rowOff>112485</xdr:rowOff>
    </xdr:to>
    <xdr:cxnSp macro="">
      <xdr:nvCxnSpPr>
        <xdr:cNvPr id="324" name="直線コネクタ 323"/>
        <xdr:cNvCxnSpPr/>
      </xdr:nvCxnSpPr>
      <xdr:spPr>
        <a:xfrm flipV="1">
          <a:off x="15290800" y="10539912"/>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72934</xdr:rowOff>
    </xdr:from>
    <xdr:to>
      <xdr:col>23</xdr:col>
      <xdr:colOff>457200</xdr:colOff>
      <xdr:row>63</xdr:row>
      <xdr:rowOff>3084</xdr:rowOff>
    </xdr:to>
    <xdr:sp macro="" textlink="">
      <xdr:nvSpPr>
        <xdr:cNvPr id="325" name="フローチャート : 判断 324"/>
        <xdr:cNvSpPr/>
      </xdr:nvSpPr>
      <xdr:spPr>
        <a:xfrm>
          <a:off x="161290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159311</xdr:rowOff>
    </xdr:from>
    <xdr:ext cx="736600" cy="259045"/>
    <xdr:sp macro="" textlink="">
      <xdr:nvSpPr>
        <xdr:cNvPr id="326" name="テキスト ボックス 325"/>
        <xdr:cNvSpPr txBox="1"/>
      </xdr:nvSpPr>
      <xdr:spPr>
        <a:xfrm>
          <a:off x="15798800" y="10789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112485</xdr:rowOff>
    </xdr:from>
    <xdr:to>
      <xdr:col>22</xdr:col>
      <xdr:colOff>203200</xdr:colOff>
      <xdr:row>61</xdr:row>
      <xdr:rowOff>115933</xdr:rowOff>
    </xdr:to>
    <xdr:cxnSp macro="">
      <xdr:nvCxnSpPr>
        <xdr:cNvPr id="327" name="直線コネクタ 326"/>
        <xdr:cNvCxnSpPr/>
      </xdr:nvCxnSpPr>
      <xdr:spPr>
        <a:xfrm flipV="1">
          <a:off x="14401800" y="10570935"/>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79828</xdr:rowOff>
    </xdr:from>
    <xdr:to>
      <xdr:col>22</xdr:col>
      <xdr:colOff>254000</xdr:colOff>
      <xdr:row>63</xdr:row>
      <xdr:rowOff>9978</xdr:rowOff>
    </xdr:to>
    <xdr:sp macro="" textlink="">
      <xdr:nvSpPr>
        <xdr:cNvPr id="328" name="フローチャート : 判断 327"/>
        <xdr:cNvSpPr/>
      </xdr:nvSpPr>
      <xdr:spPr>
        <a:xfrm>
          <a:off x="15240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166205</xdr:rowOff>
    </xdr:from>
    <xdr:ext cx="762000" cy="259045"/>
    <xdr:sp macro="" textlink="">
      <xdr:nvSpPr>
        <xdr:cNvPr id="329" name="テキスト ボックス 328"/>
        <xdr:cNvSpPr txBox="1"/>
      </xdr:nvSpPr>
      <xdr:spPr>
        <a:xfrm>
          <a:off x="14909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115933</xdr:rowOff>
    </xdr:from>
    <xdr:to>
      <xdr:col>21</xdr:col>
      <xdr:colOff>0</xdr:colOff>
      <xdr:row>64</xdr:row>
      <xdr:rowOff>63500</xdr:rowOff>
    </xdr:to>
    <xdr:cxnSp macro="">
      <xdr:nvCxnSpPr>
        <xdr:cNvPr id="330" name="直線コネクタ 329"/>
        <xdr:cNvCxnSpPr/>
      </xdr:nvCxnSpPr>
      <xdr:spPr>
        <a:xfrm flipV="1">
          <a:off x="13512800" y="10574383"/>
          <a:ext cx="889000" cy="46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90170</xdr:rowOff>
    </xdr:from>
    <xdr:to>
      <xdr:col>21</xdr:col>
      <xdr:colOff>50800</xdr:colOff>
      <xdr:row>63</xdr:row>
      <xdr:rowOff>20320</xdr:rowOff>
    </xdr:to>
    <xdr:sp macro="" textlink="">
      <xdr:nvSpPr>
        <xdr:cNvPr id="331" name="フローチャート : 判断 330"/>
        <xdr:cNvSpPr/>
      </xdr:nvSpPr>
      <xdr:spPr>
        <a:xfrm>
          <a:off x="14351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5097</xdr:rowOff>
    </xdr:from>
    <xdr:ext cx="762000" cy="259045"/>
    <xdr:sp macro="" textlink="">
      <xdr:nvSpPr>
        <xdr:cNvPr id="332" name="テキスト ボックス 331"/>
        <xdr:cNvSpPr txBox="1"/>
      </xdr:nvSpPr>
      <xdr:spPr>
        <a:xfrm>
          <a:off x="14020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166007</xdr:rowOff>
    </xdr:from>
    <xdr:to>
      <xdr:col>19</xdr:col>
      <xdr:colOff>533400</xdr:colOff>
      <xdr:row>63</xdr:row>
      <xdr:rowOff>96157</xdr:rowOff>
    </xdr:to>
    <xdr:sp macro="" textlink="">
      <xdr:nvSpPr>
        <xdr:cNvPr id="333" name="フローチャート : 判断 332"/>
        <xdr:cNvSpPr/>
      </xdr:nvSpPr>
      <xdr:spPr>
        <a:xfrm>
          <a:off x="13462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106334</xdr:rowOff>
    </xdr:from>
    <xdr:ext cx="762000" cy="259045"/>
    <xdr:sp macro="" textlink="">
      <xdr:nvSpPr>
        <xdr:cNvPr id="334" name="テキスト ボックス 333"/>
        <xdr:cNvSpPr txBox="1"/>
      </xdr:nvSpPr>
      <xdr:spPr>
        <a:xfrm>
          <a:off x="13131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41003</xdr:rowOff>
    </xdr:from>
    <xdr:to>
      <xdr:col>24</xdr:col>
      <xdr:colOff>609600</xdr:colOff>
      <xdr:row>61</xdr:row>
      <xdr:rowOff>142603</xdr:rowOff>
    </xdr:to>
    <xdr:sp macro="" textlink="">
      <xdr:nvSpPr>
        <xdr:cNvPr id="340" name="円/楕円 339"/>
        <xdr:cNvSpPr/>
      </xdr:nvSpPr>
      <xdr:spPr>
        <a:xfrm>
          <a:off x="169672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57530</xdr:rowOff>
    </xdr:from>
    <xdr:ext cx="762000" cy="259045"/>
    <xdr:sp macro="" textlink="">
      <xdr:nvSpPr>
        <xdr:cNvPr id="341" name="定員管理の状況該当値テキスト"/>
        <xdr:cNvSpPr txBox="1"/>
      </xdr:nvSpPr>
      <xdr:spPr>
        <a:xfrm>
          <a:off x="17106900" y="1034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30662</xdr:rowOff>
    </xdr:from>
    <xdr:to>
      <xdr:col>23</xdr:col>
      <xdr:colOff>457200</xdr:colOff>
      <xdr:row>61</xdr:row>
      <xdr:rowOff>132262</xdr:rowOff>
    </xdr:to>
    <xdr:sp macro="" textlink="">
      <xdr:nvSpPr>
        <xdr:cNvPr id="342" name="円/楕円 341"/>
        <xdr:cNvSpPr/>
      </xdr:nvSpPr>
      <xdr:spPr>
        <a:xfrm>
          <a:off x="16129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142439</xdr:rowOff>
    </xdr:from>
    <xdr:ext cx="736600" cy="259045"/>
    <xdr:sp macro="" textlink="">
      <xdr:nvSpPr>
        <xdr:cNvPr id="343" name="テキスト ボックス 342"/>
        <xdr:cNvSpPr txBox="1"/>
      </xdr:nvSpPr>
      <xdr:spPr>
        <a:xfrm>
          <a:off x="15798800" y="1025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61685</xdr:rowOff>
    </xdr:from>
    <xdr:to>
      <xdr:col>22</xdr:col>
      <xdr:colOff>254000</xdr:colOff>
      <xdr:row>61</xdr:row>
      <xdr:rowOff>163285</xdr:rowOff>
    </xdr:to>
    <xdr:sp macro="" textlink="">
      <xdr:nvSpPr>
        <xdr:cNvPr id="344" name="円/楕円 343"/>
        <xdr:cNvSpPr/>
      </xdr:nvSpPr>
      <xdr:spPr>
        <a:xfrm>
          <a:off x="15240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2012</xdr:rowOff>
    </xdr:from>
    <xdr:ext cx="762000" cy="259045"/>
    <xdr:sp macro="" textlink="">
      <xdr:nvSpPr>
        <xdr:cNvPr id="345" name="テキスト ボックス 344"/>
        <xdr:cNvSpPr txBox="1"/>
      </xdr:nvSpPr>
      <xdr:spPr>
        <a:xfrm>
          <a:off x="14909800" y="1028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65133</xdr:rowOff>
    </xdr:from>
    <xdr:to>
      <xdr:col>21</xdr:col>
      <xdr:colOff>50800</xdr:colOff>
      <xdr:row>61</xdr:row>
      <xdr:rowOff>166733</xdr:rowOff>
    </xdr:to>
    <xdr:sp macro="" textlink="">
      <xdr:nvSpPr>
        <xdr:cNvPr id="346" name="円/楕円 345"/>
        <xdr:cNvSpPr/>
      </xdr:nvSpPr>
      <xdr:spPr>
        <a:xfrm>
          <a:off x="14351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5460</xdr:rowOff>
    </xdr:from>
    <xdr:ext cx="762000" cy="259045"/>
    <xdr:sp macro="" textlink="">
      <xdr:nvSpPr>
        <xdr:cNvPr id="347" name="テキスト ボックス 346"/>
        <xdr:cNvSpPr txBox="1"/>
      </xdr:nvSpPr>
      <xdr:spPr>
        <a:xfrm>
          <a:off x="14020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12700</xdr:rowOff>
    </xdr:from>
    <xdr:to>
      <xdr:col>19</xdr:col>
      <xdr:colOff>533400</xdr:colOff>
      <xdr:row>64</xdr:row>
      <xdr:rowOff>114300</xdr:rowOff>
    </xdr:to>
    <xdr:sp macro="" textlink="">
      <xdr:nvSpPr>
        <xdr:cNvPr id="348" name="円/楕円 347"/>
        <xdr:cNvSpPr/>
      </xdr:nvSpPr>
      <xdr:spPr>
        <a:xfrm>
          <a:off x="13462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99077</xdr:rowOff>
    </xdr:from>
    <xdr:ext cx="762000" cy="259045"/>
    <xdr:sp macro="" textlink="">
      <xdr:nvSpPr>
        <xdr:cNvPr id="349" name="テキスト ボックス 348"/>
        <xdr:cNvSpPr txBox="1"/>
      </xdr:nvSpPr>
      <xdr:spPr>
        <a:xfrm>
          <a:off x="13131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全国平均より</a:t>
          </a:r>
          <a:r>
            <a:rPr lang="en-US" altLang="ja-JP" sz="1200" b="0" i="0" baseline="0">
              <a:solidFill>
                <a:schemeClr val="dk1"/>
              </a:solidFill>
              <a:latin typeface="+mn-ea"/>
              <a:ea typeface="+mn-ea"/>
              <a:cs typeface="+mn-cs"/>
            </a:rPr>
            <a:t>1.0</a:t>
          </a:r>
          <a:r>
            <a:rPr lang="ja-JP" altLang="ja-JP" sz="1200" b="0" i="0" baseline="0">
              <a:solidFill>
                <a:schemeClr val="dk1"/>
              </a:solidFill>
              <a:latin typeface="+mn-ea"/>
              <a:ea typeface="+mn-ea"/>
              <a:cs typeface="+mn-cs"/>
            </a:rPr>
            <a:t>ポイント下回っているが、類似団体平均を</a:t>
          </a:r>
          <a:r>
            <a:rPr lang="en-US" altLang="ja-JP" sz="1200" b="0" i="0" baseline="0">
              <a:solidFill>
                <a:schemeClr val="dk1"/>
              </a:solidFill>
              <a:latin typeface="+mn-ea"/>
              <a:ea typeface="+mn-ea"/>
              <a:cs typeface="+mn-cs"/>
            </a:rPr>
            <a:t>0.2</a:t>
          </a:r>
          <a:r>
            <a:rPr lang="ja-JP" altLang="ja-JP" sz="1200" b="0" i="0" baseline="0">
              <a:solidFill>
                <a:schemeClr val="dk1"/>
              </a:solidFill>
              <a:latin typeface="+mn-ea"/>
              <a:ea typeface="+mn-ea"/>
              <a:cs typeface="+mn-cs"/>
            </a:rPr>
            <a:t>ポイント、埼玉県平均を</a:t>
          </a:r>
          <a:r>
            <a:rPr lang="en-US" altLang="ja-JP" sz="1200" b="0" i="0" baseline="0">
              <a:solidFill>
                <a:schemeClr val="dk1"/>
              </a:solidFill>
              <a:latin typeface="+mn-ea"/>
              <a:ea typeface="+mn-ea"/>
              <a:cs typeface="+mn-cs"/>
            </a:rPr>
            <a:t>1.5</a:t>
          </a:r>
          <a:r>
            <a:rPr lang="ja-JP" altLang="ja-JP" sz="1200" b="0" i="0" baseline="0">
              <a:solidFill>
                <a:schemeClr val="dk1"/>
              </a:solidFill>
              <a:latin typeface="+mn-ea"/>
              <a:ea typeface="+mn-ea"/>
              <a:cs typeface="+mn-cs"/>
            </a:rPr>
            <a:t>ポイント上回っている。</a:t>
          </a:r>
          <a:endParaRPr lang="en-US" altLang="ja-JP" sz="1200" b="0" i="0" baseline="0">
            <a:solidFill>
              <a:schemeClr val="dk1"/>
            </a:solidFill>
            <a:latin typeface="+mn-ea"/>
            <a:ea typeface="+mn-ea"/>
            <a:cs typeface="+mn-cs"/>
          </a:endParaRPr>
        </a:p>
        <a:p>
          <a:r>
            <a:rPr lang="ja-JP" altLang="ja-JP" sz="1200" b="0" i="0" baseline="0">
              <a:solidFill>
                <a:schemeClr val="dk1"/>
              </a:solidFill>
              <a:latin typeface="+mn-ea"/>
              <a:ea typeface="+mn-ea"/>
              <a:cs typeface="+mn-cs"/>
            </a:rPr>
            <a:t>　今後も引き続き、高金利の市債を繰上返済するなどの公債費負担軽減策を実施していく。</a:t>
          </a:r>
          <a:endParaRPr lang="ja-JP" altLang="ja-JP" sz="1200">
            <a:solidFill>
              <a:schemeClr val="dk1"/>
            </a:solidFill>
            <a:latin typeface="+mn-ea"/>
            <a:ea typeface="+mn-ea"/>
            <a:cs typeface="+mn-cs"/>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6" name="直線コネクタ 375"/>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7"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8" name="直線コネクタ 377"/>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20828</xdr:rowOff>
    </xdr:from>
    <xdr:to>
      <xdr:col>24</xdr:col>
      <xdr:colOff>558800</xdr:colOff>
      <xdr:row>40</xdr:row>
      <xdr:rowOff>69088</xdr:rowOff>
    </xdr:to>
    <xdr:cxnSp macro="">
      <xdr:nvCxnSpPr>
        <xdr:cNvPr id="381" name="直線コネクタ 380"/>
        <xdr:cNvCxnSpPr/>
      </xdr:nvCxnSpPr>
      <xdr:spPr>
        <a:xfrm flipV="1">
          <a:off x="16179800" y="687882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138701</xdr:rowOff>
    </xdr:from>
    <xdr:ext cx="762000" cy="259045"/>
    <xdr:sp macro="" textlink="">
      <xdr:nvSpPr>
        <xdr:cNvPr id="382" name="公債費負担の状況平均値テキスト"/>
        <xdr:cNvSpPr txBox="1"/>
      </xdr:nvSpPr>
      <xdr:spPr>
        <a:xfrm>
          <a:off x="17106900" y="665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122174</xdr:rowOff>
    </xdr:from>
    <xdr:to>
      <xdr:col>24</xdr:col>
      <xdr:colOff>609600</xdr:colOff>
      <xdr:row>40</xdr:row>
      <xdr:rowOff>52324</xdr:rowOff>
    </xdr:to>
    <xdr:sp macro="" textlink="">
      <xdr:nvSpPr>
        <xdr:cNvPr id="383" name="フローチャート : 判断 382"/>
        <xdr:cNvSpPr/>
      </xdr:nvSpPr>
      <xdr:spPr>
        <a:xfrm>
          <a:off x="169672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69088</xdr:rowOff>
    </xdr:from>
    <xdr:to>
      <xdr:col>23</xdr:col>
      <xdr:colOff>406400</xdr:colOff>
      <xdr:row>40</xdr:row>
      <xdr:rowOff>136652</xdr:rowOff>
    </xdr:to>
    <xdr:cxnSp macro="">
      <xdr:nvCxnSpPr>
        <xdr:cNvPr id="384" name="直線コネクタ 383"/>
        <xdr:cNvCxnSpPr/>
      </xdr:nvCxnSpPr>
      <xdr:spPr>
        <a:xfrm flipV="1">
          <a:off x="15290800" y="692708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37592</xdr:rowOff>
    </xdr:from>
    <xdr:to>
      <xdr:col>23</xdr:col>
      <xdr:colOff>457200</xdr:colOff>
      <xdr:row>40</xdr:row>
      <xdr:rowOff>139192</xdr:rowOff>
    </xdr:to>
    <xdr:sp macro="" textlink="">
      <xdr:nvSpPr>
        <xdr:cNvPr id="385" name="フローチャート : 判断 384"/>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123969</xdr:rowOff>
    </xdr:from>
    <xdr:ext cx="736600" cy="259045"/>
    <xdr:sp macro="" textlink="">
      <xdr:nvSpPr>
        <xdr:cNvPr id="386" name="テキスト ボックス 385"/>
        <xdr:cNvSpPr txBox="1"/>
      </xdr:nvSpPr>
      <xdr:spPr>
        <a:xfrm>
          <a:off x="15798800" y="698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136652</xdr:rowOff>
    </xdr:from>
    <xdr:to>
      <xdr:col>22</xdr:col>
      <xdr:colOff>203200</xdr:colOff>
      <xdr:row>41</xdr:row>
      <xdr:rowOff>81026</xdr:rowOff>
    </xdr:to>
    <xdr:cxnSp macro="">
      <xdr:nvCxnSpPr>
        <xdr:cNvPr id="387" name="直線コネクタ 386"/>
        <xdr:cNvCxnSpPr/>
      </xdr:nvCxnSpPr>
      <xdr:spPr>
        <a:xfrm flipV="1">
          <a:off x="14401800" y="699465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114808</xdr:rowOff>
    </xdr:from>
    <xdr:to>
      <xdr:col>22</xdr:col>
      <xdr:colOff>254000</xdr:colOff>
      <xdr:row>41</xdr:row>
      <xdr:rowOff>44958</xdr:rowOff>
    </xdr:to>
    <xdr:sp macro="" textlink="">
      <xdr:nvSpPr>
        <xdr:cNvPr id="388" name="フローチャート : 判断 387"/>
        <xdr:cNvSpPr/>
      </xdr:nvSpPr>
      <xdr:spPr>
        <a:xfrm>
          <a:off x="15240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29735</xdr:rowOff>
    </xdr:from>
    <xdr:ext cx="762000" cy="259045"/>
    <xdr:sp macro="" textlink="">
      <xdr:nvSpPr>
        <xdr:cNvPr id="389" name="テキスト ボックス 388"/>
        <xdr:cNvSpPr txBox="1"/>
      </xdr:nvSpPr>
      <xdr:spPr>
        <a:xfrm>
          <a:off x="14909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81026</xdr:rowOff>
    </xdr:from>
    <xdr:to>
      <xdr:col>21</xdr:col>
      <xdr:colOff>0</xdr:colOff>
      <xdr:row>41</xdr:row>
      <xdr:rowOff>100330</xdr:rowOff>
    </xdr:to>
    <xdr:cxnSp macro="">
      <xdr:nvCxnSpPr>
        <xdr:cNvPr id="390" name="直線コネクタ 389"/>
        <xdr:cNvCxnSpPr/>
      </xdr:nvCxnSpPr>
      <xdr:spPr>
        <a:xfrm flipV="1">
          <a:off x="13512800" y="71104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91" name="フローチャート :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2" name="テキスト ボックス 391"/>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393" name="フローチャート : 判断 392"/>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164863</xdr:rowOff>
    </xdr:from>
    <xdr:ext cx="762000" cy="259045"/>
    <xdr:sp macro="" textlink="">
      <xdr:nvSpPr>
        <xdr:cNvPr id="394" name="テキスト ボックス 393"/>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400" name="円/楕円 399"/>
        <xdr:cNvSpPr/>
      </xdr:nvSpPr>
      <xdr:spPr>
        <a:xfrm>
          <a:off x="169672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113555</xdr:rowOff>
    </xdr:from>
    <xdr:ext cx="762000" cy="259045"/>
    <xdr:sp macro="" textlink="">
      <xdr:nvSpPr>
        <xdr:cNvPr id="401" name="公債費負担の状況該当値テキスト"/>
        <xdr:cNvSpPr txBox="1"/>
      </xdr:nvSpPr>
      <xdr:spPr>
        <a:xfrm>
          <a:off x="17106900" y="680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18288</xdr:rowOff>
    </xdr:from>
    <xdr:to>
      <xdr:col>23</xdr:col>
      <xdr:colOff>457200</xdr:colOff>
      <xdr:row>40</xdr:row>
      <xdr:rowOff>119888</xdr:rowOff>
    </xdr:to>
    <xdr:sp macro="" textlink="">
      <xdr:nvSpPr>
        <xdr:cNvPr id="402" name="円/楕円 401"/>
        <xdr:cNvSpPr/>
      </xdr:nvSpPr>
      <xdr:spPr>
        <a:xfrm>
          <a:off x="16129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130065</xdr:rowOff>
    </xdr:from>
    <xdr:ext cx="736600" cy="259045"/>
    <xdr:sp macro="" textlink="">
      <xdr:nvSpPr>
        <xdr:cNvPr id="403" name="テキスト ボックス 402"/>
        <xdr:cNvSpPr txBox="1"/>
      </xdr:nvSpPr>
      <xdr:spPr>
        <a:xfrm>
          <a:off x="15798800" y="664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85852</xdr:rowOff>
    </xdr:from>
    <xdr:to>
      <xdr:col>22</xdr:col>
      <xdr:colOff>254000</xdr:colOff>
      <xdr:row>41</xdr:row>
      <xdr:rowOff>16002</xdr:rowOff>
    </xdr:to>
    <xdr:sp macro="" textlink="">
      <xdr:nvSpPr>
        <xdr:cNvPr id="404" name="円/楕円 403"/>
        <xdr:cNvSpPr/>
      </xdr:nvSpPr>
      <xdr:spPr>
        <a:xfrm>
          <a:off x="15240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26179</xdr:rowOff>
    </xdr:from>
    <xdr:ext cx="762000" cy="259045"/>
    <xdr:sp macro="" textlink="">
      <xdr:nvSpPr>
        <xdr:cNvPr id="405" name="テキスト ボックス 404"/>
        <xdr:cNvSpPr txBox="1"/>
      </xdr:nvSpPr>
      <xdr:spPr>
        <a:xfrm>
          <a:off x="14909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30226</xdr:rowOff>
    </xdr:from>
    <xdr:to>
      <xdr:col>21</xdr:col>
      <xdr:colOff>50800</xdr:colOff>
      <xdr:row>41</xdr:row>
      <xdr:rowOff>131826</xdr:rowOff>
    </xdr:to>
    <xdr:sp macro="" textlink="">
      <xdr:nvSpPr>
        <xdr:cNvPr id="406" name="円/楕円 405"/>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116603</xdr:rowOff>
    </xdr:from>
    <xdr:ext cx="762000" cy="259045"/>
    <xdr:sp macro="" textlink="">
      <xdr:nvSpPr>
        <xdr:cNvPr id="407" name="テキスト ボックス 406"/>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49530</xdr:rowOff>
    </xdr:from>
    <xdr:to>
      <xdr:col>19</xdr:col>
      <xdr:colOff>533400</xdr:colOff>
      <xdr:row>41</xdr:row>
      <xdr:rowOff>151130</xdr:rowOff>
    </xdr:to>
    <xdr:sp macro="" textlink="">
      <xdr:nvSpPr>
        <xdr:cNvPr id="408" name="円/楕円 407"/>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161307</xdr:rowOff>
    </xdr:from>
    <xdr:ext cx="762000" cy="259045"/>
    <xdr:sp macro="" textlink="">
      <xdr:nvSpPr>
        <xdr:cNvPr id="409" name="テキスト ボックス 408"/>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200" b="0" i="0" baseline="0">
              <a:solidFill>
                <a:schemeClr val="dk1"/>
              </a:solidFill>
              <a:latin typeface="+mn-ea"/>
              <a:ea typeface="+mn-ea"/>
              <a:cs typeface="+mn-cs"/>
            </a:rPr>
            <a:t>将来の負担額よりも、将来負担額に充当できる基金などの金額の方が大きいため算定されなかった。</a:t>
          </a:r>
          <a:endParaRPr lang="en-US" altLang="ja-JP" sz="1200" b="0" i="0" baseline="0">
            <a:solidFill>
              <a:schemeClr val="dk1"/>
            </a:solidFill>
            <a:latin typeface="+mn-ea"/>
            <a:ea typeface="+mn-ea"/>
            <a:cs typeface="+mn-cs"/>
          </a:endParaRPr>
        </a:p>
        <a:p>
          <a:pPr rtl="0"/>
          <a:r>
            <a:rPr lang="ja-JP" altLang="ja-JP" sz="1200" b="0" i="0" baseline="0">
              <a:solidFill>
                <a:schemeClr val="dk1"/>
              </a:solidFill>
              <a:latin typeface="+mn-ea"/>
              <a:ea typeface="+mn-ea"/>
              <a:cs typeface="+mn-cs"/>
            </a:rPr>
            <a:t>　今後も、普通建設事業の適切な取捨選択により事業費を抑制し、その財源となる市債の新規借入を圧縮し、引き続き、将来負担の軽減を目指していく。</a:t>
          </a:r>
          <a:endParaRPr lang="ja-JP" altLang="ja-JP" sz="1200">
            <a:solidFill>
              <a:schemeClr val="dk1"/>
            </a:solidFill>
            <a:latin typeface="+mn-ea"/>
            <a:ea typeface="+mn-ea"/>
            <a:cs typeface="+mn-cs"/>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127931</xdr:rowOff>
    </xdr:to>
    <xdr:cxnSp macro="">
      <xdr:nvCxnSpPr>
        <xdr:cNvPr id="438" name="直線コネクタ 437"/>
        <xdr:cNvCxnSpPr/>
      </xdr:nvCxnSpPr>
      <xdr:spPr>
        <a:xfrm flipV="1">
          <a:off x="17018000" y="2370667"/>
          <a:ext cx="0" cy="1357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100008</xdr:rowOff>
    </xdr:from>
    <xdr:ext cx="762000" cy="259045"/>
    <xdr:sp macro="" textlink="">
      <xdr:nvSpPr>
        <xdr:cNvPr id="439" name="将来負担の状況最小値テキスト"/>
        <xdr:cNvSpPr txBox="1"/>
      </xdr:nvSpPr>
      <xdr:spPr>
        <a:xfrm>
          <a:off x="17106900" y="370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168.8</a:t>
          </a:r>
          <a:endParaRPr kumimoji="1" lang="ja-JP" altLang="en-US" sz="1000" b="1">
            <a:latin typeface="ＭＳ Ｐゴシック"/>
          </a:endParaRPr>
        </a:p>
      </xdr:txBody>
    </xdr:sp>
    <xdr:clientData/>
  </xdr:oneCellAnchor>
  <xdr:twoCellAnchor>
    <xdr:from>
      <xdr:col>24</xdr:col>
      <xdr:colOff>469900</xdr:colOff>
      <xdr:row>21</xdr:row>
      <xdr:rowOff>127931</xdr:rowOff>
    </xdr:from>
    <xdr:to>
      <xdr:col>24</xdr:col>
      <xdr:colOff>647700</xdr:colOff>
      <xdr:row>21</xdr:row>
      <xdr:rowOff>127931</xdr:rowOff>
    </xdr:to>
    <xdr:cxnSp macro="">
      <xdr:nvCxnSpPr>
        <xdr:cNvPr id="440" name="直線コネクタ 439"/>
        <xdr:cNvCxnSpPr/>
      </xdr:nvCxnSpPr>
      <xdr:spPr>
        <a:xfrm>
          <a:off x="16929100" y="372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44365</xdr:rowOff>
    </xdr:from>
    <xdr:to>
      <xdr:col>23</xdr:col>
      <xdr:colOff>406400</xdr:colOff>
      <xdr:row>14</xdr:row>
      <xdr:rowOff>88604</xdr:rowOff>
    </xdr:to>
    <xdr:cxnSp macro="">
      <xdr:nvCxnSpPr>
        <xdr:cNvPr id="443" name="直線コネクタ 442"/>
        <xdr:cNvCxnSpPr/>
      </xdr:nvCxnSpPr>
      <xdr:spPr>
        <a:xfrm flipV="1">
          <a:off x="15290800" y="2444665"/>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18728</xdr:rowOff>
    </xdr:from>
    <xdr:ext cx="762000" cy="259045"/>
    <xdr:sp macro="" textlink="">
      <xdr:nvSpPr>
        <xdr:cNvPr id="444" name="将来負担の状況平均値テキスト"/>
        <xdr:cNvSpPr txBox="1"/>
      </xdr:nvSpPr>
      <xdr:spPr>
        <a:xfrm>
          <a:off x="17106900" y="2419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46651</xdr:rowOff>
    </xdr:from>
    <xdr:to>
      <xdr:col>24</xdr:col>
      <xdr:colOff>609600</xdr:colOff>
      <xdr:row>14</xdr:row>
      <xdr:rowOff>148251</xdr:rowOff>
    </xdr:to>
    <xdr:sp macro="" textlink="">
      <xdr:nvSpPr>
        <xdr:cNvPr id="445" name="フローチャート : 判断 444"/>
        <xdr:cNvSpPr/>
      </xdr:nvSpPr>
      <xdr:spPr>
        <a:xfrm>
          <a:off x="169672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88604</xdr:rowOff>
    </xdr:from>
    <xdr:to>
      <xdr:col>22</xdr:col>
      <xdr:colOff>203200</xdr:colOff>
      <xdr:row>14</xdr:row>
      <xdr:rowOff>167428</xdr:rowOff>
    </xdr:to>
    <xdr:cxnSp macro="">
      <xdr:nvCxnSpPr>
        <xdr:cNvPr id="446" name="直線コネクタ 445"/>
        <xdr:cNvCxnSpPr/>
      </xdr:nvCxnSpPr>
      <xdr:spPr>
        <a:xfrm flipV="1">
          <a:off x="14401800" y="2488904"/>
          <a:ext cx="889000" cy="7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47" name="フローチャート : 判断 446"/>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106358</xdr:rowOff>
    </xdr:from>
    <xdr:ext cx="736600" cy="259045"/>
    <xdr:sp macro="" textlink="">
      <xdr:nvSpPr>
        <xdr:cNvPr id="448" name="テキスト ボックス 447"/>
        <xdr:cNvSpPr txBox="1"/>
      </xdr:nvSpPr>
      <xdr:spPr>
        <a:xfrm>
          <a:off x="15798800" y="267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167428</xdr:rowOff>
    </xdr:from>
    <xdr:to>
      <xdr:col>21</xdr:col>
      <xdr:colOff>0</xdr:colOff>
      <xdr:row>15</xdr:row>
      <xdr:rowOff>149606</xdr:rowOff>
    </xdr:to>
    <xdr:cxnSp macro="">
      <xdr:nvCxnSpPr>
        <xdr:cNvPr id="449" name="直線コネクタ 448"/>
        <xdr:cNvCxnSpPr/>
      </xdr:nvCxnSpPr>
      <xdr:spPr>
        <a:xfrm flipV="1">
          <a:off x="13512800" y="2567728"/>
          <a:ext cx="889000" cy="15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50546</xdr:rowOff>
    </xdr:from>
    <xdr:to>
      <xdr:col>22</xdr:col>
      <xdr:colOff>254000</xdr:colOff>
      <xdr:row>15</xdr:row>
      <xdr:rowOff>152146</xdr:rowOff>
    </xdr:to>
    <xdr:sp macro="" textlink="">
      <xdr:nvSpPr>
        <xdr:cNvPr id="450" name="フローチャート : 判断 449"/>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136923</xdr:rowOff>
    </xdr:from>
    <xdr:ext cx="762000" cy="259045"/>
    <xdr:sp macro="" textlink="">
      <xdr:nvSpPr>
        <xdr:cNvPr id="451" name="テキスト ボックス 450"/>
        <xdr:cNvSpPr txBox="1"/>
      </xdr:nvSpPr>
      <xdr:spPr>
        <a:xfrm>
          <a:off x="14909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118914</xdr:rowOff>
    </xdr:from>
    <xdr:to>
      <xdr:col>21</xdr:col>
      <xdr:colOff>50800</xdr:colOff>
      <xdr:row>16</xdr:row>
      <xdr:rowOff>49064</xdr:rowOff>
    </xdr:to>
    <xdr:sp macro="" textlink="">
      <xdr:nvSpPr>
        <xdr:cNvPr id="452" name="フローチャート : 判断 451"/>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33841</xdr:rowOff>
    </xdr:from>
    <xdr:ext cx="762000" cy="259045"/>
    <xdr:sp macro="" textlink="">
      <xdr:nvSpPr>
        <xdr:cNvPr id="453" name="テキスト ボックス 452"/>
        <xdr:cNvSpPr txBox="1"/>
      </xdr:nvSpPr>
      <xdr:spPr>
        <a:xfrm>
          <a:off x="14020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54" name="フローチャート : 判断 453"/>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109449</xdr:rowOff>
    </xdr:from>
    <xdr:ext cx="762000" cy="259045"/>
    <xdr:sp macro="" textlink="">
      <xdr:nvSpPr>
        <xdr:cNvPr id="455" name="テキスト ボックス 454"/>
        <xdr:cNvSpPr txBox="1"/>
      </xdr:nvSpPr>
      <xdr:spPr>
        <a:xfrm>
          <a:off x="13131800" y="285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355600</xdr:colOff>
      <xdr:row>13</xdr:row>
      <xdr:rowOff>165015</xdr:rowOff>
    </xdr:from>
    <xdr:to>
      <xdr:col>23</xdr:col>
      <xdr:colOff>457200</xdr:colOff>
      <xdr:row>14</xdr:row>
      <xdr:rowOff>95165</xdr:rowOff>
    </xdr:to>
    <xdr:sp macro="" textlink="">
      <xdr:nvSpPr>
        <xdr:cNvPr id="461" name="円/楕円 460"/>
        <xdr:cNvSpPr/>
      </xdr:nvSpPr>
      <xdr:spPr>
        <a:xfrm>
          <a:off x="16129000" y="23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105342</xdr:rowOff>
    </xdr:from>
    <xdr:ext cx="736600" cy="259045"/>
    <xdr:sp macro="" textlink="">
      <xdr:nvSpPr>
        <xdr:cNvPr id="462" name="テキスト ボックス 461"/>
        <xdr:cNvSpPr txBox="1"/>
      </xdr:nvSpPr>
      <xdr:spPr>
        <a:xfrm>
          <a:off x="15798800" y="216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37804</xdr:rowOff>
    </xdr:from>
    <xdr:to>
      <xdr:col>22</xdr:col>
      <xdr:colOff>254000</xdr:colOff>
      <xdr:row>14</xdr:row>
      <xdr:rowOff>139404</xdr:rowOff>
    </xdr:to>
    <xdr:sp macro="" textlink="">
      <xdr:nvSpPr>
        <xdr:cNvPr id="463" name="円/楕円 462"/>
        <xdr:cNvSpPr/>
      </xdr:nvSpPr>
      <xdr:spPr>
        <a:xfrm>
          <a:off x="15240000" y="243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149581</xdr:rowOff>
    </xdr:from>
    <xdr:ext cx="762000" cy="259045"/>
    <xdr:sp macro="" textlink="">
      <xdr:nvSpPr>
        <xdr:cNvPr id="464" name="テキスト ボックス 463"/>
        <xdr:cNvSpPr txBox="1"/>
      </xdr:nvSpPr>
      <xdr:spPr>
        <a:xfrm>
          <a:off x="14909800" y="220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116628</xdr:rowOff>
    </xdr:from>
    <xdr:to>
      <xdr:col>21</xdr:col>
      <xdr:colOff>50800</xdr:colOff>
      <xdr:row>15</xdr:row>
      <xdr:rowOff>46778</xdr:rowOff>
    </xdr:to>
    <xdr:sp macro="" textlink="">
      <xdr:nvSpPr>
        <xdr:cNvPr id="465" name="円/楕円 464"/>
        <xdr:cNvSpPr/>
      </xdr:nvSpPr>
      <xdr:spPr>
        <a:xfrm>
          <a:off x="14351000" y="251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56955</xdr:rowOff>
    </xdr:from>
    <xdr:ext cx="762000" cy="259045"/>
    <xdr:sp macro="" textlink="">
      <xdr:nvSpPr>
        <xdr:cNvPr id="466" name="テキスト ボックス 465"/>
        <xdr:cNvSpPr txBox="1"/>
      </xdr:nvSpPr>
      <xdr:spPr>
        <a:xfrm>
          <a:off x="14020800" y="228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98806</xdr:rowOff>
    </xdr:from>
    <xdr:to>
      <xdr:col>19</xdr:col>
      <xdr:colOff>533400</xdr:colOff>
      <xdr:row>16</xdr:row>
      <xdr:rowOff>28956</xdr:rowOff>
    </xdr:to>
    <xdr:sp macro="" textlink="">
      <xdr:nvSpPr>
        <xdr:cNvPr id="467" name="円/楕円 466"/>
        <xdr:cNvSpPr/>
      </xdr:nvSpPr>
      <xdr:spPr>
        <a:xfrm>
          <a:off x="13462000" y="26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39133</xdr:rowOff>
    </xdr:from>
    <xdr:ext cx="762000" cy="259045"/>
    <xdr:sp macro="" textlink="">
      <xdr:nvSpPr>
        <xdr:cNvPr id="468" name="テキスト ボックス 467"/>
        <xdr:cNvSpPr txBox="1"/>
      </xdr:nvSpPr>
      <xdr:spPr>
        <a:xfrm>
          <a:off x="13131800" y="243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埼玉県加須市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114,289
112,875
133.30
41,822,688
37,874,885
3,269,499
24,796,691
32,141,005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a:t>
          </a:r>
          <a:r>
            <a:rPr lang="ja-JP" altLang="ja-JP" sz="1200" b="0" i="0" baseline="0">
              <a:solidFill>
                <a:schemeClr val="dk1"/>
              </a:solidFill>
              <a:latin typeface="+mn-ea"/>
              <a:ea typeface="+mn-ea"/>
              <a:cs typeface="+mn-cs"/>
            </a:rPr>
            <a:t>人件費に係る経常収支比率は類似団体平均より</a:t>
          </a:r>
          <a:r>
            <a:rPr lang="en-US" altLang="ja-JP" sz="1200" b="0" i="0" baseline="0">
              <a:solidFill>
                <a:schemeClr val="dk1"/>
              </a:solidFill>
              <a:latin typeface="+mn-ea"/>
              <a:ea typeface="+mn-ea"/>
              <a:cs typeface="+mn-cs"/>
            </a:rPr>
            <a:t>0.7</a:t>
          </a:r>
          <a:r>
            <a:rPr lang="ja-JP" altLang="ja-JP" sz="1200" b="0" i="0" baseline="0">
              <a:solidFill>
                <a:schemeClr val="dk1"/>
              </a:solidFill>
              <a:latin typeface="+mn-ea"/>
              <a:ea typeface="+mn-ea"/>
              <a:cs typeface="+mn-cs"/>
            </a:rPr>
            <a:t>、埼玉県平均より</a:t>
          </a:r>
          <a:r>
            <a:rPr lang="en-US" altLang="ja-JP" sz="1200" b="0" i="0" baseline="0">
              <a:solidFill>
                <a:schemeClr val="dk1"/>
              </a:solidFill>
              <a:latin typeface="+mn-ea"/>
              <a:ea typeface="+mn-ea"/>
              <a:cs typeface="+mn-cs"/>
            </a:rPr>
            <a:t>2.5</a:t>
          </a:r>
          <a:r>
            <a:rPr lang="ja-JP" altLang="ja-JP" sz="1200" b="0" i="0" baseline="0">
              <a:solidFill>
                <a:schemeClr val="dk1"/>
              </a:solidFill>
              <a:latin typeface="+mn-ea"/>
              <a:ea typeface="+mn-ea"/>
              <a:cs typeface="+mn-cs"/>
            </a:rPr>
            <a:t>下回っている。これは、消防広域化により、平成</a:t>
          </a:r>
          <a:r>
            <a:rPr lang="en-US" altLang="ja-JP" sz="1200" b="0" i="0" baseline="0">
              <a:solidFill>
                <a:schemeClr val="dk1"/>
              </a:solidFill>
              <a:latin typeface="+mn-ea"/>
              <a:ea typeface="+mn-ea"/>
              <a:cs typeface="+mn-cs"/>
            </a:rPr>
            <a:t>25</a:t>
          </a:r>
          <a:r>
            <a:rPr lang="ja-JP" altLang="ja-JP" sz="1200" b="0" i="0" baseline="0">
              <a:solidFill>
                <a:schemeClr val="dk1"/>
              </a:solidFill>
              <a:latin typeface="+mn-ea"/>
              <a:ea typeface="+mn-ea"/>
              <a:cs typeface="+mn-cs"/>
            </a:rPr>
            <a:t>年度に埼玉東部消防組合が設立され、消防職員人件費が補助費等（組合負担金）に移行したことが主な要因である。</a:t>
          </a:r>
          <a:endParaRPr lang="en-US" altLang="ja-JP" sz="1200" b="0" i="0" baseline="0">
            <a:solidFill>
              <a:schemeClr val="dk1"/>
            </a:solidFill>
            <a:latin typeface="+mn-ea"/>
            <a:ea typeface="+mn-ea"/>
            <a:cs typeface="+mn-cs"/>
          </a:endParaRPr>
        </a:p>
        <a:p>
          <a:r>
            <a:rPr lang="ja-JP" altLang="ja-JP" sz="1200" b="0" i="0" baseline="0">
              <a:solidFill>
                <a:schemeClr val="dk1"/>
              </a:solidFill>
              <a:latin typeface="+mn-ea"/>
              <a:ea typeface="+mn-ea"/>
              <a:cs typeface="+mn-cs"/>
            </a:rPr>
            <a:t>　事務事業や組織機構の見直し及び民間委託等を推進し、定員適正化計画に基づき一層の人件費の抑制を図る。</a:t>
          </a:r>
          <a:endParaRPr kumimoji="1" lang="ja-JP" altLang="ja-JP" sz="1200">
            <a:solidFill>
              <a:schemeClr val="dk1"/>
            </a:solidFill>
            <a:latin typeface="+mn-ea"/>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40</xdr:row>
      <xdr:rowOff>154215</xdr:rowOff>
    </xdr:to>
    <xdr:cxnSp macro="">
      <xdr:nvCxnSpPr>
        <xdr:cNvPr id="63" name="直線コネクタ 62"/>
        <xdr:cNvCxnSpPr/>
      </xdr:nvCxnSpPr>
      <xdr:spPr>
        <a:xfrm flipV="1">
          <a:off x="4826000" y="5782128"/>
          <a:ext cx="0" cy="1230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143328</xdr:rowOff>
    </xdr:from>
    <xdr:to>
      <xdr:col>7</xdr:col>
      <xdr:colOff>15875</xdr:colOff>
      <xdr:row>37</xdr:row>
      <xdr:rowOff>69850</xdr:rowOff>
    </xdr:to>
    <xdr:cxnSp macro="">
      <xdr:nvCxnSpPr>
        <xdr:cNvPr id="68" name="直線コネクタ 67"/>
        <xdr:cNvCxnSpPr/>
      </xdr:nvCxnSpPr>
      <xdr:spPr>
        <a:xfrm flipV="1">
          <a:off x="3987800" y="63155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9"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70" name="フローチャート : 判断 69"/>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37193</xdr:rowOff>
    </xdr:from>
    <xdr:to>
      <xdr:col>5</xdr:col>
      <xdr:colOff>549275</xdr:colOff>
      <xdr:row>37</xdr:row>
      <xdr:rowOff>69850</xdr:rowOff>
    </xdr:to>
    <xdr:cxnSp macro="">
      <xdr:nvCxnSpPr>
        <xdr:cNvPr id="71" name="直線コネクタ 70"/>
        <xdr:cNvCxnSpPr/>
      </xdr:nvCxnSpPr>
      <xdr:spPr>
        <a:xfrm>
          <a:off x="3098800" y="6380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0</xdr:rowOff>
    </xdr:from>
    <xdr:to>
      <xdr:col>5</xdr:col>
      <xdr:colOff>600075</xdr:colOff>
      <xdr:row>38</xdr:row>
      <xdr:rowOff>101600</xdr:rowOff>
    </xdr:to>
    <xdr:sp macro="" textlink="">
      <xdr:nvSpPr>
        <xdr:cNvPr id="72" name="フローチャート :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86377</xdr:rowOff>
    </xdr:from>
    <xdr:ext cx="736600" cy="259045"/>
    <xdr:sp macro="" textlink="">
      <xdr:nvSpPr>
        <xdr:cNvPr id="73" name="テキスト ボックス 72"/>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37193</xdr:rowOff>
    </xdr:from>
    <xdr:to>
      <xdr:col>4</xdr:col>
      <xdr:colOff>346075</xdr:colOff>
      <xdr:row>40</xdr:row>
      <xdr:rowOff>12700</xdr:rowOff>
    </xdr:to>
    <xdr:cxnSp macro="">
      <xdr:nvCxnSpPr>
        <xdr:cNvPr id="74" name="直線コネクタ 73"/>
        <xdr:cNvCxnSpPr/>
      </xdr:nvCxnSpPr>
      <xdr:spPr>
        <a:xfrm flipV="1">
          <a:off x="2209800" y="6380843"/>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0</xdr:rowOff>
    </xdr:from>
    <xdr:to>
      <xdr:col>4</xdr:col>
      <xdr:colOff>396875</xdr:colOff>
      <xdr:row>38</xdr:row>
      <xdr:rowOff>101600</xdr:rowOff>
    </xdr:to>
    <xdr:sp macro="" textlink="">
      <xdr:nvSpPr>
        <xdr:cNvPr id="75" name="フローチャート : 判断 74"/>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86377</xdr:rowOff>
    </xdr:from>
    <xdr:ext cx="762000" cy="259045"/>
    <xdr:sp macro="" textlink="">
      <xdr:nvSpPr>
        <xdr:cNvPr id="76" name="テキスト ボックス 75"/>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xdr:rowOff>
    </xdr:from>
    <xdr:to>
      <xdr:col>3</xdr:col>
      <xdr:colOff>142875</xdr:colOff>
      <xdr:row>40</xdr:row>
      <xdr:rowOff>67128</xdr:rowOff>
    </xdr:to>
    <xdr:cxnSp macro="">
      <xdr:nvCxnSpPr>
        <xdr:cNvPr id="77" name="直線コネクタ 76"/>
        <xdr:cNvCxnSpPr/>
      </xdr:nvCxnSpPr>
      <xdr:spPr>
        <a:xfrm flipV="1">
          <a:off x="1320800" y="6870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152400</xdr:rowOff>
    </xdr:from>
    <xdr:to>
      <xdr:col>3</xdr:col>
      <xdr:colOff>193675</xdr:colOff>
      <xdr:row>39</xdr:row>
      <xdr:rowOff>82550</xdr:rowOff>
    </xdr:to>
    <xdr:sp macro="" textlink="">
      <xdr:nvSpPr>
        <xdr:cNvPr id="78" name="フローチャート : 判断 77"/>
        <xdr:cNvSpPr/>
      </xdr:nvSpPr>
      <xdr:spPr>
        <a:xfrm>
          <a:off x="2159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92727</xdr:rowOff>
    </xdr:from>
    <xdr:ext cx="762000" cy="259045"/>
    <xdr:sp macro="" textlink="">
      <xdr:nvSpPr>
        <xdr:cNvPr id="79" name="テキスト ボックス 78"/>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80" name="フローチャート : 判断 79"/>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81" name="テキスト ボックス 80"/>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92528</xdr:rowOff>
    </xdr:from>
    <xdr:to>
      <xdr:col>7</xdr:col>
      <xdr:colOff>66675</xdr:colOff>
      <xdr:row>37</xdr:row>
      <xdr:rowOff>22678</xdr:rowOff>
    </xdr:to>
    <xdr:sp macro="" textlink="">
      <xdr:nvSpPr>
        <xdr:cNvPr id="87" name="円/楕円 86"/>
        <xdr:cNvSpPr/>
      </xdr:nvSpPr>
      <xdr:spPr>
        <a:xfrm>
          <a:off x="4775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109055</xdr:rowOff>
    </xdr:from>
    <xdr:ext cx="762000" cy="259045"/>
    <xdr:sp macro="" textlink="">
      <xdr:nvSpPr>
        <xdr:cNvPr id="88" name="人件費該当値テキスト"/>
        <xdr:cNvSpPr txBox="1"/>
      </xdr:nvSpPr>
      <xdr:spPr>
        <a:xfrm>
          <a:off x="49149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9" name="円/楕円 88"/>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90" name="テキスト ボックス 8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157843</xdr:rowOff>
    </xdr:from>
    <xdr:to>
      <xdr:col>4</xdr:col>
      <xdr:colOff>396875</xdr:colOff>
      <xdr:row>37</xdr:row>
      <xdr:rowOff>87993</xdr:rowOff>
    </xdr:to>
    <xdr:sp macro="" textlink="">
      <xdr:nvSpPr>
        <xdr:cNvPr id="91" name="円/楕円 90"/>
        <xdr:cNvSpPr/>
      </xdr:nvSpPr>
      <xdr:spPr>
        <a:xfrm>
          <a:off x="3048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98170</xdr:rowOff>
    </xdr:from>
    <xdr:ext cx="762000" cy="259045"/>
    <xdr:sp macro="" textlink="">
      <xdr:nvSpPr>
        <xdr:cNvPr id="92" name="テキスト ボックス 91"/>
        <xdr:cNvSpPr txBox="1"/>
      </xdr:nvSpPr>
      <xdr:spPr>
        <a:xfrm>
          <a:off x="2717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133350</xdr:rowOff>
    </xdr:from>
    <xdr:to>
      <xdr:col>3</xdr:col>
      <xdr:colOff>193675</xdr:colOff>
      <xdr:row>40</xdr:row>
      <xdr:rowOff>63500</xdr:rowOff>
    </xdr:to>
    <xdr:sp macro="" textlink="">
      <xdr:nvSpPr>
        <xdr:cNvPr id="93" name="円/楕円 92"/>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48277</xdr:rowOff>
    </xdr:from>
    <xdr:ext cx="762000" cy="259045"/>
    <xdr:sp macro="" textlink="">
      <xdr:nvSpPr>
        <xdr:cNvPr id="94" name="テキスト ボックス 93"/>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16328</xdr:rowOff>
    </xdr:from>
    <xdr:to>
      <xdr:col>1</xdr:col>
      <xdr:colOff>676275</xdr:colOff>
      <xdr:row>40</xdr:row>
      <xdr:rowOff>117928</xdr:rowOff>
    </xdr:to>
    <xdr:sp macro="" textlink="">
      <xdr:nvSpPr>
        <xdr:cNvPr id="95" name="円/楕円 94"/>
        <xdr:cNvSpPr/>
      </xdr:nvSpPr>
      <xdr:spPr>
        <a:xfrm>
          <a:off x="12700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102705</xdr:rowOff>
    </xdr:from>
    <xdr:ext cx="762000" cy="259045"/>
    <xdr:sp macro="" textlink="">
      <xdr:nvSpPr>
        <xdr:cNvPr id="96" name="テキスト ボックス 95"/>
        <xdr:cNvSpPr txBox="1"/>
      </xdr:nvSpPr>
      <xdr:spPr>
        <a:xfrm>
          <a:off x="9398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物件費に係る経常収支比率は類似団体平均を</a:t>
          </a:r>
          <a:r>
            <a:rPr lang="en-US" altLang="ja-JP" sz="1200" b="0" i="0" baseline="0">
              <a:solidFill>
                <a:schemeClr val="dk1"/>
              </a:solidFill>
              <a:latin typeface="+mn-ea"/>
              <a:ea typeface="+mn-ea"/>
              <a:cs typeface="+mn-cs"/>
            </a:rPr>
            <a:t>0.5</a:t>
          </a:r>
          <a:r>
            <a:rPr lang="ja-JP" altLang="ja-JP" sz="1200" b="0" i="0" baseline="0">
              <a:solidFill>
                <a:schemeClr val="dk1"/>
              </a:solidFill>
              <a:latin typeface="+mn-ea"/>
              <a:ea typeface="+mn-ea"/>
              <a:cs typeface="+mn-cs"/>
            </a:rPr>
            <a:t>、埼玉県平均より</a:t>
          </a:r>
          <a:r>
            <a:rPr lang="en-US" altLang="ja-JP" sz="1200" b="0" i="0" baseline="0">
              <a:solidFill>
                <a:schemeClr val="dk1"/>
              </a:solidFill>
              <a:latin typeface="+mn-ea"/>
              <a:ea typeface="+mn-ea"/>
              <a:cs typeface="+mn-cs"/>
            </a:rPr>
            <a:t>2.5</a:t>
          </a:r>
          <a:r>
            <a:rPr lang="ja-JP" altLang="ja-JP" sz="1200" b="0" i="0" baseline="0">
              <a:solidFill>
                <a:schemeClr val="dk1"/>
              </a:solidFill>
              <a:latin typeface="+mn-ea"/>
              <a:ea typeface="+mn-ea"/>
              <a:cs typeface="+mn-cs"/>
            </a:rPr>
            <a:t>下回っている。</a:t>
          </a:r>
          <a:endParaRPr lang="en-US" altLang="ja-JP" sz="1200" b="0" i="0" baseline="0">
            <a:solidFill>
              <a:schemeClr val="dk1"/>
            </a:solidFill>
            <a:latin typeface="+mn-ea"/>
            <a:ea typeface="+mn-ea"/>
            <a:cs typeface="+mn-cs"/>
          </a:endParaRPr>
        </a:p>
        <a:p>
          <a:pPr rtl="0"/>
          <a:r>
            <a:rPr lang="ja-JP" altLang="ja-JP" sz="1200" b="0" i="0" baseline="0">
              <a:solidFill>
                <a:schemeClr val="dk1"/>
              </a:solidFill>
              <a:latin typeface="+mn-ea"/>
              <a:ea typeface="+mn-ea"/>
              <a:cs typeface="+mn-cs"/>
            </a:rPr>
            <a:t>　今後も、合併のメリットを活かし、更なる行財政改革を推進し、効率的な財政運営を図る。</a:t>
          </a:r>
          <a:endParaRPr lang="ja-JP" altLang="ja-JP" sz="1200">
            <a:solidFill>
              <a:schemeClr val="dk1"/>
            </a:solidFill>
            <a:latin typeface="+mn-ea"/>
            <a:ea typeface="+mn-ea"/>
            <a:cs typeface="+mn-cs"/>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58964</xdr:rowOff>
    </xdr:from>
    <xdr:to>
      <xdr:col>24</xdr:col>
      <xdr:colOff>31750</xdr:colOff>
      <xdr:row>22</xdr:row>
      <xdr:rowOff>72572</xdr:rowOff>
    </xdr:to>
    <xdr:cxnSp macro="">
      <xdr:nvCxnSpPr>
        <xdr:cNvPr id="126" name="直線コネクタ 125"/>
        <xdr:cNvCxnSpPr/>
      </xdr:nvCxnSpPr>
      <xdr:spPr>
        <a:xfrm flipV="1">
          <a:off x="16510000" y="22878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44649</xdr:rowOff>
    </xdr:from>
    <xdr:ext cx="762000" cy="259045"/>
    <xdr:sp macro="" textlink="">
      <xdr:nvSpPr>
        <xdr:cNvPr id="127"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22</xdr:row>
      <xdr:rowOff>72572</xdr:rowOff>
    </xdr:from>
    <xdr:to>
      <xdr:col>24</xdr:col>
      <xdr:colOff>120650</xdr:colOff>
      <xdr:row>22</xdr:row>
      <xdr:rowOff>72572</xdr:rowOff>
    </xdr:to>
    <xdr:cxnSp macro="">
      <xdr:nvCxnSpPr>
        <xdr:cNvPr id="128" name="直線コネクタ 127"/>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145341</xdr:rowOff>
    </xdr:from>
    <xdr:ext cx="762000" cy="259045"/>
    <xdr:sp macro="" textlink="">
      <xdr:nvSpPr>
        <xdr:cNvPr id="129"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58964</xdr:rowOff>
    </xdr:from>
    <xdr:to>
      <xdr:col>24</xdr:col>
      <xdr:colOff>120650</xdr:colOff>
      <xdr:row>13</xdr:row>
      <xdr:rowOff>58964</xdr:rowOff>
    </xdr:to>
    <xdr:cxnSp macro="">
      <xdr:nvCxnSpPr>
        <xdr:cNvPr id="130" name="直線コネクタ 129"/>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121557</xdr:rowOff>
    </xdr:from>
    <xdr:to>
      <xdr:col>24</xdr:col>
      <xdr:colOff>31750</xdr:colOff>
      <xdr:row>16</xdr:row>
      <xdr:rowOff>154214</xdr:rowOff>
    </xdr:to>
    <xdr:cxnSp macro="">
      <xdr:nvCxnSpPr>
        <xdr:cNvPr id="131" name="直線コネクタ 130"/>
        <xdr:cNvCxnSpPr/>
      </xdr:nvCxnSpPr>
      <xdr:spPr>
        <a:xfrm flipV="1">
          <a:off x="15671800" y="28647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2"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3" name="フローチャート :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154214</xdr:rowOff>
    </xdr:to>
    <xdr:cxnSp macro="">
      <xdr:nvCxnSpPr>
        <xdr:cNvPr id="134" name="直線コネクタ 133"/>
        <xdr:cNvCxnSpPr/>
      </xdr:nvCxnSpPr>
      <xdr:spPr>
        <a:xfrm>
          <a:off x="14782800" y="27559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5" name="フローチャート : 判断 134"/>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6" name="テキスト ボックス 135"/>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23586</xdr:rowOff>
    </xdr:to>
    <xdr:cxnSp macro="">
      <xdr:nvCxnSpPr>
        <xdr:cNvPr id="137" name="直線コネクタ 136"/>
        <xdr:cNvCxnSpPr/>
      </xdr:nvCxnSpPr>
      <xdr:spPr>
        <a:xfrm flipV="1">
          <a:off x="13893800" y="27559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8" name="フローチャート : 判断 137"/>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113591</xdr:rowOff>
    </xdr:from>
    <xdr:ext cx="762000" cy="259045"/>
    <xdr:sp macro="" textlink="">
      <xdr:nvSpPr>
        <xdr:cNvPr id="139" name="テキスト ボックス 138"/>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97064</xdr:rowOff>
    </xdr:from>
    <xdr:to>
      <xdr:col>20</xdr:col>
      <xdr:colOff>158750</xdr:colOff>
      <xdr:row>16</xdr:row>
      <xdr:rowOff>23586</xdr:rowOff>
    </xdr:to>
    <xdr:cxnSp macro="">
      <xdr:nvCxnSpPr>
        <xdr:cNvPr id="140" name="直線コネクタ 139"/>
        <xdr:cNvCxnSpPr/>
      </xdr:nvCxnSpPr>
      <xdr:spPr>
        <a:xfrm>
          <a:off x="13004800" y="26688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41" name="フローチャート : 判断 140"/>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70048</xdr:rowOff>
    </xdr:from>
    <xdr:ext cx="762000" cy="259045"/>
    <xdr:sp macro="" textlink="">
      <xdr:nvSpPr>
        <xdr:cNvPr id="142" name="テキスト ボックス 141"/>
        <xdr:cNvSpPr txBox="1"/>
      </xdr:nvSpPr>
      <xdr:spPr>
        <a:xfrm>
          <a:off x="13512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3" name="フローチャート : 判断 142"/>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4" name="テキスト ボックス 143"/>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50" name="円/楕円 149"/>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87284</xdr:rowOff>
    </xdr:from>
    <xdr:ext cx="762000" cy="259045"/>
    <xdr:sp macro="" textlink="">
      <xdr:nvSpPr>
        <xdr:cNvPr id="151" name="物件費該当値テキスト"/>
        <xdr:cNvSpPr txBox="1"/>
      </xdr:nvSpPr>
      <xdr:spPr>
        <a:xfrm>
          <a:off x="165989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103414</xdr:rowOff>
    </xdr:from>
    <xdr:to>
      <xdr:col>22</xdr:col>
      <xdr:colOff>615950</xdr:colOff>
      <xdr:row>17</xdr:row>
      <xdr:rowOff>33564</xdr:rowOff>
    </xdr:to>
    <xdr:sp macro="" textlink="">
      <xdr:nvSpPr>
        <xdr:cNvPr id="152" name="円/楕円 151"/>
        <xdr:cNvSpPr/>
      </xdr:nvSpPr>
      <xdr:spPr>
        <a:xfrm>
          <a:off x="15621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53" name="テキスト ボックス 152"/>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54" name="円/楕円 153"/>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55" name="テキスト ボックス 154"/>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144236</xdr:rowOff>
    </xdr:from>
    <xdr:to>
      <xdr:col>20</xdr:col>
      <xdr:colOff>209550</xdr:colOff>
      <xdr:row>16</xdr:row>
      <xdr:rowOff>74386</xdr:rowOff>
    </xdr:to>
    <xdr:sp macro="" textlink="">
      <xdr:nvSpPr>
        <xdr:cNvPr id="156" name="円/楕円 155"/>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57" name="テキスト ボックス 156"/>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46264</xdr:rowOff>
    </xdr:from>
    <xdr:to>
      <xdr:col>19</xdr:col>
      <xdr:colOff>6350</xdr:colOff>
      <xdr:row>15</xdr:row>
      <xdr:rowOff>147864</xdr:rowOff>
    </xdr:to>
    <xdr:sp macro="" textlink="">
      <xdr:nvSpPr>
        <xdr:cNvPr id="158" name="円/楕円 157"/>
        <xdr:cNvSpPr/>
      </xdr:nvSpPr>
      <xdr:spPr>
        <a:xfrm>
          <a:off x="12954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158041</xdr:rowOff>
    </xdr:from>
    <xdr:ext cx="762000" cy="259045"/>
    <xdr:sp macro="" textlink="">
      <xdr:nvSpPr>
        <xdr:cNvPr id="159" name="テキスト ボックス 158"/>
        <xdr:cNvSpPr txBox="1"/>
      </xdr:nvSpPr>
      <xdr:spPr>
        <a:xfrm>
          <a:off x="12623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ea"/>
              <a:ea typeface="+mn-ea"/>
              <a:cs typeface="+mn-cs"/>
            </a:rPr>
            <a:t>　扶助費に係る経常収支比率は、類似団体平均より</a:t>
          </a:r>
          <a:r>
            <a:rPr lang="en-US" altLang="ja-JP" sz="1200" b="0" i="0" baseline="0">
              <a:solidFill>
                <a:schemeClr val="dk1"/>
              </a:solidFill>
              <a:latin typeface="+mn-ea"/>
              <a:ea typeface="+mn-ea"/>
              <a:cs typeface="+mn-cs"/>
            </a:rPr>
            <a:t>0.4</a:t>
          </a:r>
          <a:r>
            <a:rPr lang="ja-JP" altLang="ja-JP" sz="1200" b="0" i="0" baseline="0">
              <a:solidFill>
                <a:schemeClr val="dk1"/>
              </a:solidFill>
              <a:latin typeface="+mn-ea"/>
              <a:ea typeface="+mn-ea"/>
              <a:cs typeface="+mn-cs"/>
            </a:rPr>
            <a:t>、埼玉県平均より</a:t>
          </a:r>
          <a:r>
            <a:rPr lang="en-US" altLang="ja-JP" sz="1200" b="0" i="0" baseline="0">
              <a:solidFill>
                <a:schemeClr val="dk1"/>
              </a:solidFill>
              <a:latin typeface="+mn-ea"/>
              <a:ea typeface="+mn-ea"/>
              <a:cs typeface="+mn-cs"/>
            </a:rPr>
            <a:t>2.3</a:t>
          </a:r>
          <a:r>
            <a:rPr lang="ja-JP" altLang="ja-JP" sz="1200" b="0" i="0" baseline="0">
              <a:solidFill>
                <a:schemeClr val="dk1"/>
              </a:solidFill>
              <a:latin typeface="+mn-ea"/>
              <a:ea typeface="+mn-ea"/>
              <a:cs typeface="+mn-cs"/>
            </a:rPr>
            <a:t>下回っているが、平成</a:t>
          </a:r>
          <a:r>
            <a:rPr lang="en-US" altLang="ja-JP" sz="1200" b="0" i="0" baseline="0">
              <a:solidFill>
                <a:schemeClr val="dk1"/>
              </a:solidFill>
              <a:latin typeface="+mn-ea"/>
              <a:ea typeface="+mn-ea"/>
              <a:cs typeface="+mn-cs"/>
            </a:rPr>
            <a:t>26</a:t>
          </a:r>
          <a:r>
            <a:rPr lang="ja-JP" altLang="ja-JP" sz="1200" b="0" i="0" baseline="0">
              <a:solidFill>
                <a:schemeClr val="dk1"/>
              </a:solidFill>
              <a:latin typeface="+mn-ea"/>
              <a:ea typeface="+mn-ea"/>
              <a:cs typeface="+mn-cs"/>
            </a:rPr>
            <a:t>年度と比較すると</a:t>
          </a:r>
          <a:r>
            <a:rPr lang="en-US" altLang="ja-JP" sz="1200" b="0" i="0" baseline="0">
              <a:solidFill>
                <a:schemeClr val="dk1"/>
              </a:solidFill>
              <a:latin typeface="+mn-ea"/>
              <a:ea typeface="+mn-ea"/>
              <a:cs typeface="+mn-cs"/>
            </a:rPr>
            <a:t>0.6</a:t>
          </a:r>
          <a:r>
            <a:rPr lang="ja-JP" altLang="ja-JP" sz="1200" b="0" i="0" baseline="0">
              <a:solidFill>
                <a:schemeClr val="dk1"/>
              </a:solidFill>
              <a:latin typeface="+mn-ea"/>
              <a:ea typeface="+mn-ea"/>
              <a:cs typeface="+mn-cs"/>
            </a:rPr>
            <a:t>増加となり上昇傾向にある。</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今後も少子化・長寿化に伴い扶助費の増加が見込まれるため、扶助費の伸びを人件費及び物件費等の圧縮で補っていく。</a:t>
          </a:r>
          <a:endParaRPr lang="en-US" altLang="ja-JP" sz="1200" b="0" i="0" baseline="0">
            <a:solidFill>
              <a:schemeClr val="dk1"/>
            </a:solidFill>
            <a:latin typeface="+mn-ea"/>
            <a:ea typeface="+mn-ea"/>
            <a:cs typeface="+mn-cs"/>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107950</xdr:rowOff>
    </xdr:to>
    <xdr:cxnSp macro="">
      <xdr:nvCxnSpPr>
        <xdr:cNvPr id="187" name="直線コネクタ 186"/>
        <xdr:cNvCxnSpPr/>
      </xdr:nvCxnSpPr>
      <xdr:spPr>
        <a:xfrm flipV="1">
          <a:off x="4826000" y="9042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9" name="直線コネクタ 18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50800</xdr:rowOff>
    </xdr:from>
    <xdr:to>
      <xdr:col>7</xdr:col>
      <xdr:colOff>15875</xdr:colOff>
      <xdr:row>55</xdr:row>
      <xdr:rowOff>165100</xdr:rowOff>
    </xdr:to>
    <xdr:cxnSp macro="">
      <xdr:nvCxnSpPr>
        <xdr:cNvPr id="192" name="直線コネクタ 191"/>
        <xdr:cNvCxnSpPr/>
      </xdr:nvCxnSpPr>
      <xdr:spPr>
        <a:xfrm>
          <a:off x="3987800" y="94805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93"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4" name="フローチャート : 判断 193"/>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xdr:rowOff>
    </xdr:from>
    <xdr:to>
      <xdr:col>5</xdr:col>
      <xdr:colOff>549275</xdr:colOff>
      <xdr:row>55</xdr:row>
      <xdr:rowOff>50800</xdr:rowOff>
    </xdr:to>
    <xdr:cxnSp macro="">
      <xdr:nvCxnSpPr>
        <xdr:cNvPr id="195" name="直線コネクタ 194"/>
        <xdr:cNvCxnSpPr/>
      </xdr:nvCxnSpPr>
      <xdr:spPr>
        <a:xfrm>
          <a:off x="3098800" y="9442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6" name="フローチャート : 判断 195"/>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97" name="テキスト ボックス 196"/>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12700</xdr:rowOff>
    </xdr:to>
    <xdr:cxnSp macro="">
      <xdr:nvCxnSpPr>
        <xdr:cNvPr id="198" name="直線コネクタ 197"/>
        <xdr:cNvCxnSpPr/>
      </xdr:nvCxnSpPr>
      <xdr:spPr>
        <a:xfrm>
          <a:off x="2209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9" name="フローチャート : 判断 198"/>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200" name="テキスト ボックス 199"/>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165100</xdr:rowOff>
    </xdr:to>
    <xdr:cxnSp macro="">
      <xdr:nvCxnSpPr>
        <xdr:cNvPr id="201" name="直線コネクタ 200"/>
        <xdr:cNvCxnSpPr/>
      </xdr:nvCxnSpPr>
      <xdr:spPr>
        <a:xfrm>
          <a:off x="1320800" y="9232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202" name="フローチャート : 判断 201"/>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03" name="テキスト ボックス 202"/>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4" name="フローチャート : 判断 203"/>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05" name="テキスト ボックス 204"/>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211" name="円/楕円 210"/>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130827</xdr:rowOff>
    </xdr:from>
    <xdr:ext cx="762000" cy="259045"/>
    <xdr:sp macro="" textlink="">
      <xdr:nvSpPr>
        <xdr:cNvPr id="212" name="扶助費該当値テキスト"/>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0</xdr:rowOff>
    </xdr:from>
    <xdr:to>
      <xdr:col>5</xdr:col>
      <xdr:colOff>600075</xdr:colOff>
      <xdr:row>55</xdr:row>
      <xdr:rowOff>101600</xdr:rowOff>
    </xdr:to>
    <xdr:sp macro="" textlink="">
      <xdr:nvSpPr>
        <xdr:cNvPr id="213" name="円/楕円 212"/>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214" name="テキスト ボックス 213"/>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133350</xdr:rowOff>
    </xdr:from>
    <xdr:to>
      <xdr:col>4</xdr:col>
      <xdr:colOff>396875</xdr:colOff>
      <xdr:row>55</xdr:row>
      <xdr:rowOff>63500</xdr:rowOff>
    </xdr:to>
    <xdr:sp macro="" textlink="">
      <xdr:nvSpPr>
        <xdr:cNvPr id="215" name="円/楕円 214"/>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216" name="テキスト ボックス 215"/>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17" name="円/楕円 216"/>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218" name="テキスト ボックス 217"/>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9" name="円/楕円 218"/>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20" name="テキスト ボックス 219"/>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ea"/>
              <a:ea typeface="+mn-ea"/>
              <a:cs typeface="+mn-cs"/>
            </a:rPr>
            <a:t>　その他に係る経常収支比率は類似団体平均より</a:t>
          </a:r>
          <a:r>
            <a:rPr lang="en-US" altLang="ja-JP" sz="1200" b="0" i="0" baseline="0">
              <a:solidFill>
                <a:schemeClr val="dk1"/>
              </a:solidFill>
              <a:latin typeface="+mn-ea"/>
              <a:ea typeface="+mn-ea"/>
              <a:cs typeface="+mn-cs"/>
            </a:rPr>
            <a:t>1.1</a:t>
          </a:r>
          <a:r>
            <a:rPr lang="ja-JP" altLang="ja-JP" sz="1200" b="0" i="0" baseline="0">
              <a:solidFill>
                <a:schemeClr val="dk1"/>
              </a:solidFill>
              <a:latin typeface="+mn-ea"/>
              <a:ea typeface="+mn-ea"/>
              <a:cs typeface="+mn-cs"/>
            </a:rPr>
            <a:t>下回っているが、埼玉県平均を</a:t>
          </a:r>
          <a:r>
            <a:rPr lang="en-US" altLang="ja-JP" sz="1200" b="0" i="0" baseline="0">
              <a:solidFill>
                <a:schemeClr val="dk1"/>
              </a:solidFill>
              <a:latin typeface="+mn-ea"/>
              <a:ea typeface="+mn-ea"/>
              <a:cs typeface="+mn-cs"/>
            </a:rPr>
            <a:t>0.4</a:t>
          </a:r>
          <a:r>
            <a:rPr lang="ja-JP" altLang="ja-JP" sz="1200" b="0" i="0" baseline="0">
              <a:solidFill>
                <a:schemeClr val="dk1"/>
              </a:solidFill>
              <a:latin typeface="+mn-ea"/>
              <a:ea typeface="+mn-ea"/>
              <a:cs typeface="+mn-cs"/>
            </a:rPr>
            <a:t>上回っている。</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今後、国民健康保険事業特別会計や介護保険事業特別会計への繰出金の増加が見込まれる。</a:t>
          </a:r>
          <a:endParaRPr lang="en-US" altLang="ja-JP" sz="1200" b="0" i="0" baseline="0">
            <a:solidFill>
              <a:schemeClr val="dk1"/>
            </a:solidFill>
            <a:latin typeface="+mn-ea"/>
            <a:ea typeface="+mn-ea"/>
            <a:cs typeface="+mn-cs"/>
          </a:endParaRPr>
        </a:p>
        <a:p>
          <a:pPr rtl="0"/>
          <a:r>
            <a:rPr lang="ja-JP" altLang="ja-JP" sz="1200" b="0" i="0" baseline="0">
              <a:solidFill>
                <a:schemeClr val="dk1"/>
              </a:solidFill>
              <a:latin typeface="+mn-ea"/>
              <a:ea typeface="+mn-ea"/>
              <a:cs typeface="+mn-cs"/>
            </a:rPr>
            <a:t>　国民健康保険事業特別会計の財政状況の悪化に伴い、赤字補てん的な繰出金が多額になっているため、国民健康保険税の適正化を図ることなどにより、普通会計の負担額を減らしていくよう努める。</a:t>
          </a:r>
          <a:endParaRPr lang="ja-JP" altLang="ja-JP" sz="1200">
            <a:solidFill>
              <a:schemeClr val="dk1"/>
            </a:solidFill>
            <a:latin typeface="+mn-ea"/>
            <a:ea typeface="+mn-ea"/>
            <a:cs typeface="+mn-cs"/>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62</xdr:row>
      <xdr:rowOff>12700</xdr:rowOff>
    </xdr:to>
    <xdr:cxnSp macro="">
      <xdr:nvCxnSpPr>
        <xdr:cNvPr id="248" name="直線コネクタ 247"/>
        <xdr:cNvCxnSpPr/>
      </xdr:nvCxnSpPr>
      <xdr:spPr>
        <a:xfrm flipV="1">
          <a:off x="16510000" y="90805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9"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0" name="直線コネクタ 249"/>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2" name="直線コネクタ 25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44450</xdr:rowOff>
    </xdr:from>
    <xdr:to>
      <xdr:col>24</xdr:col>
      <xdr:colOff>31750</xdr:colOff>
      <xdr:row>55</xdr:row>
      <xdr:rowOff>146050</xdr:rowOff>
    </xdr:to>
    <xdr:cxnSp macro="">
      <xdr:nvCxnSpPr>
        <xdr:cNvPr id="253" name="直線コネクタ 252"/>
        <xdr:cNvCxnSpPr/>
      </xdr:nvCxnSpPr>
      <xdr:spPr>
        <a:xfrm>
          <a:off x="15671800" y="94742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55" name="フローチャート : 判断 25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12700</xdr:rowOff>
    </xdr:from>
    <xdr:to>
      <xdr:col>22</xdr:col>
      <xdr:colOff>565150</xdr:colOff>
      <xdr:row>55</xdr:row>
      <xdr:rowOff>44450</xdr:rowOff>
    </xdr:to>
    <xdr:cxnSp macro="">
      <xdr:nvCxnSpPr>
        <xdr:cNvPr id="256" name="直線コネクタ 255"/>
        <xdr:cNvCxnSpPr/>
      </xdr:nvCxnSpPr>
      <xdr:spPr>
        <a:xfrm>
          <a:off x="14782800" y="92710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7" name="フローチャート : 判断 256"/>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8" name="テキスト ボックス 257"/>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12700</xdr:rowOff>
    </xdr:from>
    <xdr:to>
      <xdr:col>21</xdr:col>
      <xdr:colOff>361950</xdr:colOff>
      <xdr:row>54</xdr:row>
      <xdr:rowOff>88900</xdr:rowOff>
    </xdr:to>
    <xdr:cxnSp macro="">
      <xdr:nvCxnSpPr>
        <xdr:cNvPr id="259" name="直線コネクタ 258"/>
        <xdr:cNvCxnSpPr/>
      </xdr:nvCxnSpPr>
      <xdr:spPr>
        <a:xfrm flipV="1">
          <a:off x="13893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25400</xdr:rowOff>
    </xdr:from>
    <xdr:to>
      <xdr:col>21</xdr:col>
      <xdr:colOff>412750</xdr:colOff>
      <xdr:row>56</xdr:row>
      <xdr:rowOff>127000</xdr:rowOff>
    </xdr:to>
    <xdr:sp macro="" textlink="">
      <xdr:nvSpPr>
        <xdr:cNvPr id="260" name="フローチャート : 判断 259"/>
        <xdr:cNvSpPr/>
      </xdr:nvSpPr>
      <xdr:spPr>
        <a:xfrm>
          <a:off x="14732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111777</xdr:rowOff>
    </xdr:from>
    <xdr:ext cx="762000" cy="259045"/>
    <xdr:sp macro="" textlink="">
      <xdr:nvSpPr>
        <xdr:cNvPr id="261" name="テキスト ボックス 260"/>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38100</xdr:rowOff>
    </xdr:from>
    <xdr:to>
      <xdr:col>20</xdr:col>
      <xdr:colOff>158750</xdr:colOff>
      <xdr:row>54</xdr:row>
      <xdr:rowOff>88900</xdr:rowOff>
    </xdr:to>
    <xdr:cxnSp macro="">
      <xdr:nvCxnSpPr>
        <xdr:cNvPr id="262" name="直線コネクタ 261"/>
        <xdr:cNvCxnSpPr/>
      </xdr:nvCxnSpPr>
      <xdr:spPr>
        <a:xfrm>
          <a:off x="13004800" y="9296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3" name="フローチャート :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5" name="フローチャート : 判断 264"/>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60977</xdr:rowOff>
    </xdr:from>
    <xdr:ext cx="762000" cy="259045"/>
    <xdr:sp macro="" textlink="">
      <xdr:nvSpPr>
        <xdr:cNvPr id="266" name="テキスト ボックス 265"/>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95250</xdr:rowOff>
    </xdr:from>
    <xdr:to>
      <xdr:col>24</xdr:col>
      <xdr:colOff>82550</xdr:colOff>
      <xdr:row>56</xdr:row>
      <xdr:rowOff>25400</xdr:rowOff>
    </xdr:to>
    <xdr:sp macro="" textlink="">
      <xdr:nvSpPr>
        <xdr:cNvPr id="272" name="円/楕円 271"/>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111777</xdr:rowOff>
    </xdr:from>
    <xdr:ext cx="762000" cy="259045"/>
    <xdr:sp macro="" textlink="">
      <xdr:nvSpPr>
        <xdr:cNvPr id="273"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165100</xdr:rowOff>
    </xdr:from>
    <xdr:to>
      <xdr:col>22</xdr:col>
      <xdr:colOff>615950</xdr:colOff>
      <xdr:row>55</xdr:row>
      <xdr:rowOff>95250</xdr:rowOff>
    </xdr:to>
    <xdr:sp macro="" textlink="">
      <xdr:nvSpPr>
        <xdr:cNvPr id="274" name="円/楕円 273"/>
        <xdr:cNvSpPr/>
      </xdr:nvSpPr>
      <xdr:spPr>
        <a:xfrm>
          <a:off x="15621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105427</xdr:rowOff>
    </xdr:from>
    <xdr:ext cx="736600" cy="259045"/>
    <xdr:sp macro="" textlink="">
      <xdr:nvSpPr>
        <xdr:cNvPr id="275" name="テキスト ボックス 274"/>
        <xdr:cNvSpPr txBox="1"/>
      </xdr:nvSpPr>
      <xdr:spPr>
        <a:xfrm>
          <a:off x="15290800" y="919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133350</xdr:rowOff>
    </xdr:from>
    <xdr:to>
      <xdr:col>21</xdr:col>
      <xdr:colOff>412750</xdr:colOff>
      <xdr:row>54</xdr:row>
      <xdr:rowOff>63500</xdr:rowOff>
    </xdr:to>
    <xdr:sp macro="" textlink="">
      <xdr:nvSpPr>
        <xdr:cNvPr id="276" name="円/楕円 275"/>
        <xdr:cNvSpPr/>
      </xdr:nvSpPr>
      <xdr:spPr>
        <a:xfrm>
          <a:off x="14732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73677</xdr:rowOff>
    </xdr:from>
    <xdr:ext cx="762000" cy="259045"/>
    <xdr:sp macro="" textlink="">
      <xdr:nvSpPr>
        <xdr:cNvPr id="277" name="テキスト ボックス 276"/>
        <xdr:cNvSpPr txBox="1"/>
      </xdr:nvSpPr>
      <xdr:spPr>
        <a:xfrm>
          <a:off x="14401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38100</xdr:rowOff>
    </xdr:from>
    <xdr:to>
      <xdr:col>20</xdr:col>
      <xdr:colOff>209550</xdr:colOff>
      <xdr:row>54</xdr:row>
      <xdr:rowOff>139700</xdr:rowOff>
    </xdr:to>
    <xdr:sp macro="" textlink="">
      <xdr:nvSpPr>
        <xdr:cNvPr id="278" name="円/楕円 277"/>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149877</xdr:rowOff>
    </xdr:from>
    <xdr:ext cx="762000" cy="259045"/>
    <xdr:sp macro="" textlink="">
      <xdr:nvSpPr>
        <xdr:cNvPr id="279" name="テキスト ボックス 278"/>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158750</xdr:rowOff>
    </xdr:from>
    <xdr:to>
      <xdr:col>19</xdr:col>
      <xdr:colOff>6350</xdr:colOff>
      <xdr:row>54</xdr:row>
      <xdr:rowOff>88900</xdr:rowOff>
    </xdr:to>
    <xdr:sp macro="" textlink="">
      <xdr:nvSpPr>
        <xdr:cNvPr id="280" name="円/楕円 279"/>
        <xdr:cNvSpPr/>
      </xdr:nvSpPr>
      <xdr:spPr>
        <a:xfrm>
          <a:off x="12954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99077</xdr:rowOff>
    </xdr:from>
    <xdr:ext cx="762000" cy="259045"/>
    <xdr:sp macro="" textlink="">
      <xdr:nvSpPr>
        <xdr:cNvPr id="281" name="テキスト ボックス 280"/>
        <xdr:cNvSpPr txBox="1"/>
      </xdr:nvSpPr>
      <xdr:spPr>
        <a:xfrm>
          <a:off x="12623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200" baseline="0">
              <a:solidFill>
                <a:schemeClr val="dk1"/>
              </a:solidFill>
              <a:latin typeface="+mn-ea"/>
              <a:ea typeface="+mn-ea"/>
              <a:cs typeface="+mn-cs"/>
            </a:rPr>
            <a:t>   </a:t>
          </a:r>
          <a:r>
            <a:rPr lang="ja-JP" altLang="ja-JP" sz="1200" b="0" i="0" baseline="0">
              <a:solidFill>
                <a:schemeClr val="dk1"/>
              </a:solidFill>
              <a:latin typeface="+mn-ea"/>
              <a:ea typeface="+mn-ea"/>
              <a:cs typeface="+mn-cs"/>
            </a:rPr>
            <a:t>補助費等に係る経常収支比率は類似団体平均を</a:t>
          </a:r>
          <a:r>
            <a:rPr lang="en-US" altLang="ja-JP" sz="1200" b="0" i="0" baseline="0">
              <a:solidFill>
                <a:schemeClr val="dk1"/>
              </a:solidFill>
              <a:latin typeface="+mn-ea"/>
              <a:ea typeface="+mn-ea"/>
              <a:cs typeface="+mn-cs"/>
            </a:rPr>
            <a:t>4.4</a:t>
          </a:r>
          <a:r>
            <a:rPr lang="ja-JP" altLang="ja-JP" sz="1200" b="0" i="0" baseline="0">
              <a:solidFill>
                <a:schemeClr val="dk1"/>
              </a:solidFill>
              <a:latin typeface="+mn-ea"/>
              <a:ea typeface="+mn-ea"/>
              <a:cs typeface="+mn-cs"/>
            </a:rPr>
            <a:t>、埼玉県平均を</a:t>
          </a:r>
          <a:r>
            <a:rPr lang="en-US" altLang="ja-JP" sz="1200" b="0" i="0" baseline="0">
              <a:solidFill>
                <a:schemeClr val="dk1"/>
              </a:solidFill>
              <a:latin typeface="+mn-ea"/>
              <a:ea typeface="+mn-ea"/>
              <a:cs typeface="+mn-cs"/>
            </a:rPr>
            <a:t>4.0</a:t>
          </a:r>
          <a:r>
            <a:rPr lang="ja-JP" altLang="ja-JP" sz="1200" b="0" i="0" baseline="0">
              <a:solidFill>
                <a:schemeClr val="dk1"/>
              </a:solidFill>
              <a:latin typeface="+mn-ea"/>
              <a:ea typeface="+mn-ea"/>
              <a:cs typeface="+mn-cs"/>
            </a:rPr>
            <a:t>上回っている。これは、消防広域化により、平成</a:t>
          </a:r>
          <a:r>
            <a:rPr lang="en-US" altLang="ja-JP" sz="1200" b="0" i="0" baseline="0">
              <a:solidFill>
                <a:schemeClr val="dk1"/>
              </a:solidFill>
              <a:latin typeface="+mn-ea"/>
              <a:ea typeface="+mn-ea"/>
              <a:cs typeface="+mn-cs"/>
            </a:rPr>
            <a:t>25</a:t>
          </a:r>
          <a:r>
            <a:rPr lang="ja-JP" altLang="ja-JP" sz="1200" b="0" i="0" baseline="0">
              <a:solidFill>
                <a:schemeClr val="dk1"/>
              </a:solidFill>
              <a:latin typeface="+mn-ea"/>
              <a:ea typeface="+mn-ea"/>
              <a:cs typeface="+mn-cs"/>
            </a:rPr>
            <a:t>年度に埼玉東部消防組合が設立され、消防職員人件費が補助費等（組合負担金）に移行したことが主な要因である。</a:t>
          </a:r>
          <a:endParaRPr lang="en-US" altLang="ja-JP" sz="1200" b="0" i="0" baseline="0">
            <a:solidFill>
              <a:schemeClr val="dk1"/>
            </a:solidFill>
            <a:latin typeface="+mn-ea"/>
            <a:ea typeface="+mn-ea"/>
            <a:cs typeface="+mn-cs"/>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77470</xdr:rowOff>
    </xdr:from>
    <xdr:to>
      <xdr:col>24</xdr:col>
      <xdr:colOff>31750</xdr:colOff>
      <xdr:row>40</xdr:row>
      <xdr:rowOff>157480</xdr:rowOff>
    </xdr:to>
    <xdr:cxnSp macro="">
      <xdr:nvCxnSpPr>
        <xdr:cNvPr id="308" name="直線コネクタ 307"/>
        <xdr:cNvCxnSpPr/>
      </xdr:nvCxnSpPr>
      <xdr:spPr>
        <a:xfrm flipV="1">
          <a:off x="16510000" y="57353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9"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0" name="直線コネクタ 309"/>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163847</xdr:rowOff>
    </xdr:from>
    <xdr:ext cx="762000" cy="259045"/>
    <xdr:sp macro="" textlink="">
      <xdr:nvSpPr>
        <xdr:cNvPr id="311"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77470</xdr:rowOff>
    </xdr:from>
    <xdr:to>
      <xdr:col>24</xdr:col>
      <xdr:colOff>120650</xdr:colOff>
      <xdr:row>33</xdr:row>
      <xdr:rowOff>77470</xdr:rowOff>
    </xdr:to>
    <xdr:cxnSp macro="">
      <xdr:nvCxnSpPr>
        <xdr:cNvPr id="312" name="直線コネクタ 311"/>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1270</xdr:rowOff>
    </xdr:from>
    <xdr:to>
      <xdr:col>24</xdr:col>
      <xdr:colOff>31750</xdr:colOff>
      <xdr:row>39</xdr:row>
      <xdr:rowOff>16510</xdr:rowOff>
    </xdr:to>
    <xdr:cxnSp macro="">
      <xdr:nvCxnSpPr>
        <xdr:cNvPr id="313" name="直線コネクタ 312"/>
        <xdr:cNvCxnSpPr/>
      </xdr:nvCxnSpPr>
      <xdr:spPr>
        <a:xfrm flipV="1">
          <a:off x="15671800" y="6687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146067</xdr:rowOff>
    </xdr:from>
    <xdr:ext cx="762000" cy="259045"/>
    <xdr:sp macro="" textlink="">
      <xdr:nvSpPr>
        <xdr:cNvPr id="314" name="補助費等平均値テキスト"/>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129540</xdr:rowOff>
    </xdr:from>
    <xdr:to>
      <xdr:col>24</xdr:col>
      <xdr:colOff>82550</xdr:colOff>
      <xdr:row>37</xdr:row>
      <xdr:rowOff>59690</xdr:rowOff>
    </xdr:to>
    <xdr:sp macro="" textlink="">
      <xdr:nvSpPr>
        <xdr:cNvPr id="315" name="フローチャート : 判断 314"/>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1270</xdr:rowOff>
    </xdr:from>
    <xdr:to>
      <xdr:col>22</xdr:col>
      <xdr:colOff>565150</xdr:colOff>
      <xdr:row>39</xdr:row>
      <xdr:rowOff>16510</xdr:rowOff>
    </xdr:to>
    <xdr:cxnSp macro="">
      <xdr:nvCxnSpPr>
        <xdr:cNvPr id="316" name="直線コネクタ 315"/>
        <xdr:cNvCxnSpPr/>
      </xdr:nvCxnSpPr>
      <xdr:spPr>
        <a:xfrm>
          <a:off x="14782800" y="6687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7" name="フローチャート : 判断 316"/>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8" name="テキスト ボックス 317"/>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100330</xdr:rowOff>
    </xdr:from>
    <xdr:to>
      <xdr:col>21</xdr:col>
      <xdr:colOff>361950</xdr:colOff>
      <xdr:row>39</xdr:row>
      <xdr:rowOff>1270</xdr:rowOff>
    </xdr:to>
    <xdr:cxnSp macro="">
      <xdr:nvCxnSpPr>
        <xdr:cNvPr id="319" name="直線コネクタ 318"/>
        <xdr:cNvCxnSpPr/>
      </xdr:nvCxnSpPr>
      <xdr:spPr>
        <a:xfrm>
          <a:off x="13893800" y="6101080"/>
          <a:ext cx="889000" cy="58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106680</xdr:rowOff>
    </xdr:from>
    <xdr:to>
      <xdr:col>21</xdr:col>
      <xdr:colOff>412750</xdr:colOff>
      <xdr:row>37</xdr:row>
      <xdr:rowOff>36830</xdr:rowOff>
    </xdr:to>
    <xdr:sp macro="" textlink="">
      <xdr:nvSpPr>
        <xdr:cNvPr id="320" name="フローチャート : 判断 319"/>
        <xdr:cNvSpPr/>
      </xdr:nvSpPr>
      <xdr:spPr>
        <a:xfrm>
          <a:off x="14732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47007</xdr:rowOff>
    </xdr:from>
    <xdr:ext cx="762000" cy="259045"/>
    <xdr:sp macro="" textlink="">
      <xdr:nvSpPr>
        <xdr:cNvPr id="321" name="テキスト ボックス 320"/>
        <xdr:cNvSpPr txBox="1"/>
      </xdr:nvSpPr>
      <xdr:spPr>
        <a:xfrm>
          <a:off x="14401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100330</xdr:rowOff>
    </xdr:from>
    <xdr:to>
      <xdr:col>20</xdr:col>
      <xdr:colOff>158750</xdr:colOff>
      <xdr:row>35</xdr:row>
      <xdr:rowOff>100330</xdr:rowOff>
    </xdr:to>
    <xdr:cxnSp macro="">
      <xdr:nvCxnSpPr>
        <xdr:cNvPr id="322" name="直線コネクタ 321"/>
        <xdr:cNvCxnSpPr/>
      </xdr:nvCxnSpPr>
      <xdr:spPr>
        <a:xfrm>
          <a:off x="13004800" y="610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23" name="フローチャート : 判断 322"/>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4" name="テキスト ボックス 323"/>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5" name="フローチャート : 判断 324"/>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6" name="テキスト ボックス 325"/>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121920</xdr:rowOff>
    </xdr:from>
    <xdr:to>
      <xdr:col>24</xdr:col>
      <xdr:colOff>82550</xdr:colOff>
      <xdr:row>39</xdr:row>
      <xdr:rowOff>52070</xdr:rowOff>
    </xdr:to>
    <xdr:sp macro="" textlink="">
      <xdr:nvSpPr>
        <xdr:cNvPr id="332" name="円/楕円 331"/>
        <xdr:cNvSpPr/>
      </xdr:nvSpPr>
      <xdr:spPr>
        <a:xfrm>
          <a:off x="16459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93997</xdr:rowOff>
    </xdr:from>
    <xdr:ext cx="762000" cy="259045"/>
    <xdr:sp macro="" textlink="">
      <xdr:nvSpPr>
        <xdr:cNvPr id="333" name="補助費等該当値テキスト"/>
        <xdr:cNvSpPr txBox="1"/>
      </xdr:nvSpPr>
      <xdr:spPr>
        <a:xfrm>
          <a:off x="16598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137160</xdr:rowOff>
    </xdr:from>
    <xdr:to>
      <xdr:col>22</xdr:col>
      <xdr:colOff>615950</xdr:colOff>
      <xdr:row>39</xdr:row>
      <xdr:rowOff>67310</xdr:rowOff>
    </xdr:to>
    <xdr:sp macro="" textlink="">
      <xdr:nvSpPr>
        <xdr:cNvPr id="334" name="円/楕円 333"/>
        <xdr:cNvSpPr/>
      </xdr:nvSpPr>
      <xdr:spPr>
        <a:xfrm>
          <a:off x="15621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52087</xdr:rowOff>
    </xdr:from>
    <xdr:ext cx="736600" cy="259045"/>
    <xdr:sp macro="" textlink="">
      <xdr:nvSpPr>
        <xdr:cNvPr id="335" name="テキスト ボックス 334"/>
        <xdr:cNvSpPr txBox="1"/>
      </xdr:nvSpPr>
      <xdr:spPr>
        <a:xfrm>
          <a:off x="15290800" y="673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121920</xdr:rowOff>
    </xdr:from>
    <xdr:to>
      <xdr:col>21</xdr:col>
      <xdr:colOff>412750</xdr:colOff>
      <xdr:row>39</xdr:row>
      <xdr:rowOff>52070</xdr:rowOff>
    </xdr:to>
    <xdr:sp macro="" textlink="">
      <xdr:nvSpPr>
        <xdr:cNvPr id="336" name="円/楕円 335"/>
        <xdr:cNvSpPr/>
      </xdr:nvSpPr>
      <xdr:spPr>
        <a:xfrm>
          <a:off x="14732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36847</xdr:rowOff>
    </xdr:from>
    <xdr:ext cx="762000" cy="259045"/>
    <xdr:sp macro="" textlink="">
      <xdr:nvSpPr>
        <xdr:cNvPr id="337" name="テキスト ボックス 336"/>
        <xdr:cNvSpPr txBox="1"/>
      </xdr:nvSpPr>
      <xdr:spPr>
        <a:xfrm>
          <a:off x="14401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49530</xdr:rowOff>
    </xdr:from>
    <xdr:to>
      <xdr:col>20</xdr:col>
      <xdr:colOff>209550</xdr:colOff>
      <xdr:row>35</xdr:row>
      <xdr:rowOff>151130</xdr:rowOff>
    </xdr:to>
    <xdr:sp macro="" textlink="">
      <xdr:nvSpPr>
        <xdr:cNvPr id="338" name="円/楕円 337"/>
        <xdr:cNvSpPr/>
      </xdr:nvSpPr>
      <xdr:spPr>
        <a:xfrm>
          <a:off x="13843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161307</xdr:rowOff>
    </xdr:from>
    <xdr:ext cx="762000" cy="259045"/>
    <xdr:sp macro="" textlink="">
      <xdr:nvSpPr>
        <xdr:cNvPr id="339" name="テキスト ボックス 338"/>
        <xdr:cNvSpPr txBox="1"/>
      </xdr:nvSpPr>
      <xdr:spPr>
        <a:xfrm>
          <a:off x="13512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49530</xdr:rowOff>
    </xdr:from>
    <xdr:to>
      <xdr:col>19</xdr:col>
      <xdr:colOff>6350</xdr:colOff>
      <xdr:row>35</xdr:row>
      <xdr:rowOff>151130</xdr:rowOff>
    </xdr:to>
    <xdr:sp macro="" textlink="">
      <xdr:nvSpPr>
        <xdr:cNvPr id="340" name="円/楕円 339"/>
        <xdr:cNvSpPr/>
      </xdr:nvSpPr>
      <xdr:spPr>
        <a:xfrm>
          <a:off x="12954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161307</xdr:rowOff>
    </xdr:from>
    <xdr:ext cx="762000" cy="259045"/>
    <xdr:sp macro="" textlink="">
      <xdr:nvSpPr>
        <xdr:cNvPr id="341" name="テキスト ボックス 340"/>
        <xdr:cNvSpPr txBox="1"/>
      </xdr:nvSpPr>
      <xdr:spPr>
        <a:xfrm>
          <a:off x="12623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a:solidFill>
                <a:schemeClr val="dk1"/>
              </a:solidFill>
              <a:latin typeface="+mn-lt"/>
              <a:ea typeface="+mn-ea"/>
              <a:cs typeface="+mn-cs"/>
            </a:rPr>
            <a:t>　</a:t>
          </a:r>
          <a:r>
            <a:rPr lang="ja-JP" altLang="ja-JP" sz="1200" b="0" i="0" baseline="0">
              <a:solidFill>
                <a:schemeClr val="dk1"/>
              </a:solidFill>
              <a:latin typeface="+mn-ea"/>
              <a:ea typeface="+mn-ea"/>
              <a:cs typeface="+mn-cs"/>
            </a:rPr>
            <a:t>公債費に係る経常収支比率は類似団体平均を</a:t>
          </a:r>
          <a:r>
            <a:rPr lang="en-US" altLang="ja-JP" sz="1200" b="0" i="0" baseline="0">
              <a:solidFill>
                <a:schemeClr val="dk1"/>
              </a:solidFill>
              <a:latin typeface="+mn-ea"/>
              <a:ea typeface="+mn-ea"/>
              <a:cs typeface="+mn-cs"/>
            </a:rPr>
            <a:t>1.1</a:t>
          </a:r>
          <a:r>
            <a:rPr lang="ja-JP" altLang="ja-JP" sz="1200" b="0" i="0" baseline="0">
              <a:solidFill>
                <a:schemeClr val="dk1"/>
              </a:solidFill>
              <a:latin typeface="+mn-ea"/>
              <a:ea typeface="+mn-ea"/>
              <a:cs typeface="+mn-cs"/>
            </a:rPr>
            <a:t>下回っているが、埼玉県平均を</a:t>
          </a:r>
          <a:r>
            <a:rPr lang="en-US" altLang="ja-JP" sz="1200" b="0" i="0" baseline="0">
              <a:solidFill>
                <a:schemeClr val="dk1"/>
              </a:solidFill>
              <a:latin typeface="+mn-ea"/>
              <a:ea typeface="+mn-ea"/>
              <a:cs typeface="+mn-cs"/>
            </a:rPr>
            <a:t>0.5</a:t>
          </a:r>
          <a:r>
            <a:rPr lang="ja-JP" altLang="ja-JP" sz="1200" b="0" i="0" baseline="0">
              <a:solidFill>
                <a:schemeClr val="dk1"/>
              </a:solidFill>
              <a:latin typeface="+mn-ea"/>
              <a:ea typeface="+mn-ea"/>
              <a:cs typeface="+mn-cs"/>
            </a:rPr>
            <a:t>上回っている。</a:t>
          </a:r>
          <a:endParaRPr lang="en-US" altLang="ja-JP" sz="1200" b="0" i="0" baseline="0">
            <a:solidFill>
              <a:schemeClr val="dk1"/>
            </a:solidFill>
            <a:latin typeface="+mn-ea"/>
            <a:ea typeface="+mn-ea"/>
            <a:cs typeface="+mn-cs"/>
          </a:endParaRPr>
        </a:p>
        <a:p>
          <a:r>
            <a:rPr lang="ja-JP" altLang="ja-JP" sz="1200" b="0" i="0" baseline="0">
              <a:solidFill>
                <a:schemeClr val="dk1"/>
              </a:solidFill>
              <a:latin typeface="+mn-ea"/>
              <a:ea typeface="+mn-ea"/>
              <a:cs typeface="+mn-cs"/>
            </a:rPr>
            <a:t>　普通建設事業の適切な取捨選択により事業費を抑制することで、その財源となる市債の新規借入を圧縮する。また、市債の借入に当たっても、地方交付税措置の高いものを選択し、公債費負担の軽減を図る。</a:t>
          </a:r>
          <a:r>
            <a:rPr kumimoji="1" lang="ja-JP" altLang="ja-JP" sz="1200" baseline="0">
              <a:solidFill>
                <a:schemeClr val="dk1"/>
              </a:solidFill>
              <a:latin typeface="+mn-ea"/>
              <a:ea typeface="+mn-ea"/>
              <a:cs typeface="+mn-cs"/>
            </a:rPr>
            <a:t> </a:t>
          </a:r>
          <a:endParaRPr kumimoji="1" lang="ja-JP" altLang="en-US" sz="1200">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165863</xdr:rowOff>
    </xdr:to>
    <xdr:cxnSp macro="">
      <xdr:nvCxnSpPr>
        <xdr:cNvPr id="366" name="直線コネクタ 365"/>
        <xdr:cNvCxnSpPr/>
      </xdr:nvCxnSpPr>
      <xdr:spPr>
        <a:xfrm flipV="1">
          <a:off x="4826000" y="12796012"/>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79</xdr:row>
      <xdr:rowOff>165863</xdr:rowOff>
    </xdr:from>
    <xdr:to>
      <xdr:col>7</xdr:col>
      <xdr:colOff>104775</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9"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70" name="直線コネクタ 369"/>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37846</xdr:rowOff>
    </xdr:from>
    <xdr:to>
      <xdr:col>7</xdr:col>
      <xdr:colOff>15875</xdr:colOff>
      <xdr:row>77</xdr:row>
      <xdr:rowOff>74422</xdr:rowOff>
    </xdr:to>
    <xdr:cxnSp macro="">
      <xdr:nvCxnSpPr>
        <xdr:cNvPr id="371" name="直線コネクタ 370"/>
        <xdr:cNvCxnSpPr/>
      </xdr:nvCxnSpPr>
      <xdr:spPr>
        <a:xfrm flipV="1">
          <a:off x="3987800" y="132394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72"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65278</xdr:rowOff>
    </xdr:from>
    <xdr:to>
      <xdr:col>5</xdr:col>
      <xdr:colOff>549275</xdr:colOff>
      <xdr:row>77</xdr:row>
      <xdr:rowOff>74422</xdr:rowOff>
    </xdr:to>
    <xdr:cxnSp macro="">
      <xdr:nvCxnSpPr>
        <xdr:cNvPr id="374" name="直線コネクタ 373"/>
        <xdr:cNvCxnSpPr/>
      </xdr:nvCxnSpPr>
      <xdr:spPr>
        <a:xfrm>
          <a:off x="3098800" y="13266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5" name="フローチャート : 判断 37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76" name="テキスト ボックス 375"/>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65278</xdr:rowOff>
    </xdr:from>
    <xdr:to>
      <xdr:col>4</xdr:col>
      <xdr:colOff>346075</xdr:colOff>
      <xdr:row>77</xdr:row>
      <xdr:rowOff>101854</xdr:rowOff>
    </xdr:to>
    <xdr:cxnSp macro="">
      <xdr:nvCxnSpPr>
        <xdr:cNvPr id="377" name="直線コネクタ 376"/>
        <xdr:cNvCxnSpPr/>
      </xdr:nvCxnSpPr>
      <xdr:spPr>
        <a:xfrm flipV="1">
          <a:off x="2209800" y="13266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78" name="フローチャート : 判断 377"/>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20845</xdr:rowOff>
    </xdr:from>
    <xdr:ext cx="762000" cy="259045"/>
    <xdr:sp macro="" textlink="">
      <xdr:nvSpPr>
        <xdr:cNvPr id="379" name="テキスト ボックス 378"/>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101854</xdr:rowOff>
    </xdr:from>
    <xdr:to>
      <xdr:col>3</xdr:col>
      <xdr:colOff>142875</xdr:colOff>
      <xdr:row>77</xdr:row>
      <xdr:rowOff>143002</xdr:rowOff>
    </xdr:to>
    <xdr:cxnSp macro="">
      <xdr:nvCxnSpPr>
        <xdr:cNvPr id="380" name="直線コネクタ 379"/>
        <xdr:cNvCxnSpPr/>
      </xdr:nvCxnSpPr>
      <xdr:spPr>
        <a:xfrm flipV="1">
          <a:off x="1320800" y="13303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1" name="フローチャート : 判断 380"/>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82" name="テキスト ボックス 381"/>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3" name="フローチャート : 判断 382"/>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84" name="テキスト ボックス 383"/>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158496</xdr:rowOff>
    </xdr:from>
    <xdr:to>
      <xdr:col>7</xdr:col>
      <xdr:colOff>66675</xdr:colOff>
      <xdr:row>77</xdr:row>
      <xdr:rowOff>88646</xdr:rowOff>
    </xdr:to>
    <xdr:sp macro="" textlink="">
      <xdr:nvSpPr>
        <xdr:cNvPr id="390" name="円/楕円 389"/>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3573</xdr:rowOff>
    </xdr:from>
    <xdr:ext cx="762000" cy="259045"/>
    <xdr:sp macro="" textlink="">
      <xdr:nvSpPr>
        <xdr:cNvPr id="391" name="公債費該当値テキスト"/>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23622</xdr:rowOff>
    </xdr:from>
    <xdr:to>
      <xdr:col>5</xdr:col>
      <xdr:colOff>600075</xdr:colOff>
      <xdr:row>77</xdr:row>
      <xdr:rowOff>125222</xdr:rowOff>
    </xdr:to>
    <xdr:sp macro="" textlink="">
      <xdr:nvSpPr>
        <xdr:cNvPr id="392" name="円/楕円 391"/>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135399</xdr:rowOff>
    </xdr:from>
    <xdr:ext cx="736600" cy="259045"/>
    <xdr:sp macro="" textlink="">
      <xdr:nvSpPr>
        <xdr:cNvPr id="393" name="テキスト ボックス 392"/>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14478</xdr:rowOff>
    </xdr:from>
    <xdr:to>
      <xdr:col>4</xdr:col>
      <xdr:colOff>396875</xdr:colOff>
      <xdr:row>77</xdr:row>
      <xdr:rowOff>116078</xdr:rowOff>
    </xdr:to>
    <xdr:sp macro="" textlink="">
      <xdr:nvSpPr>
        <xdr:cNvPr id="394" name="円/楕円 393"/>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126255</xdr:rowOff>
    </xdr:from>
    <xdr:ext cx="762000" cy="259045"/>
    <xdr:sp macro="" textlink="">
      <xdr:nvSpPr>
        <xdr:cNvPr id="395" name="テキスト ボックス 394"/>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51054</xdr:rowOff>
    </xdr:from>
    <xdr:to>
      <xdr:col>3</xdr:col>
      <xdr:colOff>193675</xdr:colOff>
      <xdr:row>77</xdr:row>
      <xdr:rowOff>152654</xdr:rowOff>
    </xdr:to>
    <xdr:sp macro="" textlink="">
      <xdr:nvSpPr>
        <xdr:cNvPr id="396" name="円/楕円 395"/>
        <xdr:cNvSpPr/>
      </xdr:nvSpPr>
      <xdr:spPr>
        <a:xfrm>
          <a:off x="2159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162831</xdr:rowOff>
    </xdr:from>
    <xdr:ext cx="762000" cy="259045"/>
    <xdr:sp macro="" textlink="">
      <xdr:nvSpPr>
        <xdr:cNvPr id="397" name="テキスト ボックス 396"/>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98" name="円/楕円 397"/>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99" name="テキスト ボックス 398"/>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ea"/>
              <a:ea typeface="+mn-ea"/>
              <a:cs typeface="+mn-cs"/>
            </a:rPr>
            <a:t>　補助費等以外は類似団体平均以下である。</a:t>
          </a:r>
          <a:endParaRPr lang="en-US" altLang="ja-JP" sz="1200" b="0" i="0" baseline="0">
            <a:solidFill>
              <a:schemeClr val="dk1"/>
            </a:solidFill>
            <a:latin typeface="+mn-ea"/>
            <a:ea typeface="+mn-ea"/>
            <a:cs typeface="+mn-cs"/>
          </a:endParaRPr>
        </a:p>
        <a:p>
          <a:r>
            <a:rPr lang="ja-JP" altLang="ja-JP" sz="1200" b="0" i="0" baseline="0">
              <a:solidFill>
                <a:schemeClr val="dk1"/>
              </a:solidFill>
              <a:latin typeface="+mn-ea"/>
              <a:ea typeface="+mn-ea"/>
              <a:cs typeface="+mn-cs"/>
            </a:rPr>
            <a:t>　今後、増加の見込まれる扶助費の伸びに対応するため、合併のメリットを活かし、更なる行財政改革を推進する。</a:t>
          </a:r>
          <a:endParaRPr kumimoji="1" lang="ja-JP" altLang="ja-JP" sz="1200">
            <a:solidFill>
              <a:schemeClr val="dk1"/>
            </a:solidFill>
            <a:latin typeface="+mn-ea"/>
            <a:ea typeface="+mn-ea"/>
            <a:cs typeface="+mn-cs"/>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79</xdr:row>
      <xdr:rowOff>152146</xdr:rowOff>
    </xdr:to>
    <xdr:cxnSp macro="">
      <xdr:nvCxnSpPr>
        <xdr:cNvPr id="425" name="直線コネクタ 424"/>
        <xdr:cNvCxnSpPr/>
      </xdr:nvCxnSpPr>
      <xdr:spPr>
        <a:xfrm flipV="1">
          <a:off x="16510000" y="1263142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124223</xdr:rowOff>
    </xdr:from>
    <xdr:ext cx="762000" cy="259045"/>
    <xdr:sp macro="" textlink="">
      <xdr:nvSpPr>
        <xdr:cNvPr id="426" name="公債費以外最小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79</xdr:row>
      <xdr:rowOff>152146</xdr:rowOff>
    </xdr:from>
    <xdr:to>
      <xdr:col>24</xdr:col>
      <xdr:colOff>120650</xdr:colOff>
      <xdr:row>79</xdr:row>
      <xdr:rowOff>152146</xdr:rowOff>
    </xdr:to>
    <xdr:cxnSp macro="">
      <xdr:nvCxnSpPr>
        <xdr:cNvPr id="427" name="直線コネクタ 426"/>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8"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9" name="直線コネクタ 428"/>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33274</xdr:rowOff>
    </xdr:from>
    <xdr:to>
      <xdr:col>24</xdr:col>
      <xdr:colOff>31750</xdr:colOff>
      <xdr:row>77</xdr:row>
      <xdr:rowOff>33274</xdr:rowOff>
    </xdr:to>
    <xdr:cxnSp macro="">
      <xdr:nvCxnSpPr>
        <xdr:cNvPr id="430" name="直線コネクタ 429"/>
        <xdr:cNvCxnSpPr/>
      </xdr:nvCxnSpPr>
      <xdr:spPr>
        <a:xfrm>
          <a:off x="15671800" y="13234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31"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32" name="フローチャート : 判断 431"/>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40132</xdr:rowOff>
    </xdr:from>
    <xdr:to>
      <xdr:col>22</xdr:col>
      <xdr:colOff>565150</xdr:colOff>
      <xdr:row>77</xdr:row>
      <xdr:rowOff>33274</xdr:rowOff>
    </xdr:to>
    <xdr:cxnSp macro="">
      <xdr:nvCxnSpPr>
        <xdr:cNvPr id="433" name="直線コネクタ 432"/>
        <xdr:cNvCxnSpPr/>
      </xdr:nvCxnSpPr>
      <xdr:spPr>
        <a:xfrm>
          <a:off x="14782800" y="1307033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4" name="フローチャート : 判断 433"/>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94251</xdr:rowOff>
    </xdr:from>
    <xdr:ext cx="736600" cy="259045"/>
    <xdr:sp macro="" textlink="">
      <xdr:nvSpPr>
        <xdr:cNvPr id="435" name="テキスト ボックス 434"/>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92710</xdr:rowOff>
    </xdr:from>
    <xdr:to>
      <xdr:col>21</xdr:col>
      <xdr:colOff>361950</xdr:colOff>
      <xdr:row>76</xdr:row>
      <xdr:rowOff>40132</xdr:rowOff>
    </xdr:to>
    <xdr:cxnSp macro="">
      <xdr:nvCxnSpPr>
        <xdr:cNvPr id="436" name="直線コネクタ 435"/>
        <xdr:cNvCxnSpPr/>
      </xdr:nvCxnSpPr>
      <xdr:spPr>
        <a:xfrm>
          <a:off x="13893800" y="1295146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7" name="フローチャート : 判断 436"/>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8" name="テキスト ボックス 437"/>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10414</xdr:rowOff>
    </xdr:from>
    <xdr:to>
      <xdr:col>20</xdr:col>
      <xdr:colOff>158750</xdr:colOff>
      <xdr:row>75</xdr:row>
      <xdr:rowOff>92710</xdr:rowOff>
    </xdr:to>
    <xdr:cxnSp macro="">
      <xdr:nvCxnSpPr>
        <xdr:cNvPr id="439" name="直線コネクタ 438"/>
        <xdr:cNvCxnSpPr/>
      </xdr:nvCxnSpPr>
      <xdr:spPr>
        <a:xfrm>
          <a:off x="13004800" y="128691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0" name="フローチャート : 判断 439"/>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27703</xdr:rowOff>
    </xdr:from>
    <xdr:ext cx="762000" cy="259045"/>
    <xdr:sp macro="" textlink="">
      <xdr:nvSpPr>
        <xdr:cNvPr id="441" name="テキスト ボックス 440"/>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2" name="フローチャート : 判断 441"/>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271</xdr:rowOff>
    </xdr:from>
    <xdr:ext cx="762000" cy="259045"/>
    <xdr:sp macro="" textlink="">
      <xdr:nvSpPr>
        <xdr:cNvPr id="443" name="テキスト ボックス 442"/>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49" name="円/楕円 448"/>
        <xdr:cNvSpPr/>
      </xdr:nvSpPr>
      <xdr:spPr>
        <a:xfrm>
          <a:off x="16459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126001</xdr:rowOff>
    </xdr:from>
    <xdr:ext cx="762000" cy="259045"/>
    <xdr:sp macro="" textlink="">
      <xdr:nvSpPr>
        <xdr:cNvPr id="450" name="公債費以外該当値テキスト"/>
        <xdr:cNvSpPr txBox="1"/>
      </xdr:nvSpPr>
      <xdr:spPr>
        <a:xfrm>
          <a:off x="165989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153924</xdr:rowOff>
    </xdr:from>
    <xdr:to>
      <xdr:col>22</xdr:col>
      <xdr:colOff>615950</xdr:colOff>
      <xdr:row>77</xdr:row>
      <xdr:rowOff>84074</xdr:rowOff>
    </xdr:to>
    <xdr:sp macro="" textlink="">
      <xdr:nvSpPr>
        <xdr:cNvPr id="451" name="円/楕円 450"/>
        <xdr:cNvSpPr/>
      </xdr:nvSpPr>
      <xdr:spPr>
        <a:xfrm>
          <a:off x="15621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68851</xdr:rowOff>
    </xdr:from>
    <xdr:ext cx="736600" cy="259045"/>
    <xdr:sp macro="" textlink="">
      <xdr:nvSpPr>
        <xdr:cNvPr id="452" name="テキスト ボックス 451"/>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160782</xdr:rowOff>
    </xdr:from>
    <xdr:to>
      <xdr:col>21</xdr:col>
      <xdr:colOff>412750</xdr:colOff>
      <xdr:row>76</xdr:row>
      <xdr:rowOff>90932</xdr:rowOff>
    </xdr:to>
    <xdr:sp macro="" textlink="">
      <xdr:nvSpPr>
        <xdr:cNvPr id="453" name="円/楕円 452"/>
        <xdr:cNvSpPr/>
      </xdr:nvSpPr>
      <xdr:spPr>
        <a:xfrm>
          <a:off x="14732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101109</xdr:rowOff>
    </xdr:from>
    <xdr:ext cx="762000" cy="259045"/>
    <xdr:sp macro="" textlink="">
      <xdr:nvSpPr>
        <xdr:cNvPr id="454" name="テキスト ボックス 453"/>
        <xdr:cNvSpPr txBox="1"/>
      </xdr:nvSpPr>
      <xdr:spPr>
        <a:xfrm>
          <a:off x="14401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41910</xdr:rowOff>
    </xdr:from>
    <xdr:to>
      <xdr:col>20</xdr:col>
      <xdr:colOff>209550</xdr:colOff>
      <xdr:row>75</xdr:row>
      <xdr:rowOff>143510</xdr:rowOff>
    </xdr:to>
    <xdr:sp macro="" textlink="">
      <xdr:nvSpPr>
        <xdr:cNvPr id="455" name="円/楕円 454"/>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153687</xdr:rowOff>
    </xdr:from>
    <xdr:ext cx="762000" cy="259045"/>
    <xdr:sp macro="" textlink="">
      <xdr:nvSpPr>
        <xdr:cNvPr id="456" name="テキスト ボックス 455"/>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131064</xdr:rowOff>
    </xdr:from>
    <xdr:to>
      <xdr:col>19</xdr:col>
      <xdr:colOff>6350</xdr:colOff>
      <xdr:row>75</xdr:row>
      <xdr:rowOff>61214</xdr:rowOff>
    </xdr:to>
    <xdr:sp macro="" textlink="">
      <xdr:nvSpPr>
        <xdr:cNvPr id="457" name="円/楕円 456"/>
        <xdr:cNvSpPr/>
      </xdr:nvSpPr>
      <xdr:spPr>
        <a:xfrm>
          <a:off x="12954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71391</xdr:rowOff>
    </xdr:from>
    <xdr:ext cx="762000" cy="259045"/>
    <xdr:sp macro="" textlink="">
      <xdr:nvSpPr>
        <xdr:cNvPr id="458" name="テキスト ボックス 457"/>
        <xdr:cNvSpPr txBox="1"/>
      </xdr:nvSpPr>
      <xdr:spPr>
        <a:xfrm>
          <a:off x="12623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埼玉県加須市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96482</xdr:rowOff>
    </xdr:from>
    <xdr:to>
      <xdr:col>4</xdr:col>
      <xdr:colOff>1117600</xdr:colOff>
      <xdr:row>20</xdr:row>
      <xdr:rowOff>145478</xdr:rowOff>
    </xdr:to>
    <xdr:cxnSp macro="">
      <xdr:nvCxnSpPr>
        <xdr:cNvPr id="45" name="直線コネクタ 44"/>
        <xdr:cNvCxnSpPr/>
      </xdr:nvCxnSpPr>
      <xdr:spPr bwMode="auto">
        <a:xfrm flipV="1">
          <a:off x="5651500" y="2030057"/>
          <a:ext cx="0" cy="1592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117555</xdr:rowOff>
    </xdr:from>
    <xdr:ext cx="762000" cy="259045"/>
    <xdr:sp macro="" textlink="">
      <xdr:nvSpPr>
        <xdr:cNvPr id="46" name="人口1人当たり決算額の推移最小値テキスト130"/>
        <xdr:cNvSpPr txBox="1"/>
      </xdr:nvSpPr>
      <xdr:spPr>
        <a:xfrm>
          <a:off x="5740400" y="359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48,265</a:t>
          </a:r>
          <a:endParaRPr kumimoji="1" lang="ja-JP" altLang="en-US" sz="1000" b="1">
            <a:latin typeface="ＭＳ Ｐゴシック"/>
          </a:endParaRPr>
        </a:p>
      </xdr:txBody>
    </xdr:sp>
    <xdr:clientData/>
  </xdr:oneCellAnchor>
  <xdr:twoCellAnchor>
    <xdr:from>
      <xdr:col>4</xdr:col>
      <xdr:colOff>1028700</xdr:colOff>
      <xdr:row>20</xdr:row>
      <xdr:rowOff>145478</xdr:rowOff>
    </xdr:from>
    <xdr:to>
      <xdr:col>5</xdr:col>
      <xdr:colOff>73025</xdr:colOff>
      <xdr:row>20</xdr:row>
      <xdr:rowOff>145478</xdr:rowOff>
    </xdr:to>
    <xdr:cxnSp macro="">
      <xdr:nvCxnSpPr>
        <xdr:cNvPr id="47" name="直線コネクタ 46"/>
        <xdr:cNvCxnSpPr/>
      </xdr:nvCxnSpPr>
      <xdr:spPr bwMode="auto">
        <a:xfrm>
          <a:off x="5562600" y="36221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11409</xdr:rowOff>
    </xdr:from>
    <xdr:ext cx="762000" cy="259045"/>
    <xdr:sp macro="" textlink="">
      <xdr:nvSpPr>
        <xdr:cNvPr id="48" name="人口1人当たり決算額の推移最大値テキスト130"/>
        <xdr:cNvSpPr txBox="1"/>
      </xdr:nvSpPr>
      <xdr:spPr>
        <a:xfrm>
          <a:off x="5740400" y="177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90,051</a:t>
          </a:r>
          <a:endParaRPr kumimoji="1" lang="ja-JP" altLang="en-US" sz="1000" b="1">
            <a:latin typeface="ＭＳ Ｐゴシック"/>
          </a:endParaRPr>
        </a:p>
      </xdr:txBody>
    </xdr:sp>
    <xdr:clientData/>
  </xdr:oneCellAnchor>
  <xdr:twoCellAnchor>
    <xdr:from>
      <xdr:col>4</xdr:col>
      <xdr:colOff>1028700</xdr:colOff>
      <xdr:row>11</xdr:row>
      <xdr:rowOff>96482</xdr:rowOff>
    </xdr:from>
    <xdr:to>
      <xdr:col>5</xdr:col>
      <xdr:colOff>73025</xdr:colOff>
      <xdr:row>11</xdr:row>
      <xdr:rowOff>96482</xdr:rowOff>
    </xdr:to>
    <xdr:cxnSp macro="">
      <xdr:nvCxnSpPr>
        <xdr:cNvPr id="49" name="直線コネクタ 48"/>
        <xdr:cNvCxnSpPr/>
      </xdr:nvCxnSpPr>
      <xdr:spPr bwMode="auto">
        <a:xfrm>
          <a:off x="5562600" y="2030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155499</xdr:rowOff>
    </xdr:from>
    <xdr:to>
      <xdr:col>4</xdr:col>
      <xdr:colOff>1117600</xdr:colOff>
      <xdr:row>17</xdr:row>
      <xdr:rowOff>61544</xdr:rowOff>
    </xdr:to>
    <xdr:cxnSp macro="">
      <xdr:nvCxnSpPr>
        <xdr:cNvPr id="50" name="直線コネクタ 49"/>
        <xdr:cNvCxnSpPr/>
      </xdr:nvCxnSpPr>
      <xdr:spPr bwMode="auto">
        <a:xfrm flipV="1">
          <a:off x="5003800" y="2946324"/>
          <a:ext cx="647700" cy="77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140276</xdr:rowOff>
    </xdr:from>
    <xdr:ext cx="762000" cy="259045"/>
    <xdr:sp macro="" textlink="">
      <xdr:nvSpPr>
        <xdr:cNvPr id="51" name="人口1人当たり決算額の推移平均値テキスト130"/>
        <xdr:cNvSpPr txBox="1"/>
      </xdr:nvSpPr>
      <xdr:spPr>
        <a:xfrm>
          <a:off x="5740400" y="2931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138532</xdr:rowOff>
    </xdr:from>
    <xdr:to>
      <xdr:col>5</xdr:col>
      <xdr:colOff>34925</xdr:colOff>
      <xdr:row>17</xdr:row>
      <xdr:rowOff>68682</xdr:rowOff>
    </xdr:to>
    <xdr:sp macro="" textlink="">
      <xdr:nvSpPr>
        <xdr:cNvPr id="52" name="フローチャート : 判断 51"/>
        <xdr:cNvSpPr/>
      </xdr:nvSpPr>
      <xdr:spPr bwMode="auto">
        <a:xfrm>
          <a:off x="5600700" y="292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61544</xdr:rowOff>
    </xdr:from>
    <xdr:to>
      <xdr:col>4</xdr:col>
      <xdr:colOff>469900</xdr:colOff>
      <xdr:row>17</xdr:row>
      <xdr:rowOff>82271</xdr:rowOff>
    </xdr:to>
    <xdr:cxnSp macro="">
      <xdr:nvCxnSpPr>
        <xdr:cNvPr id="53" name="直線コネクタ 52"/>
        <xdr:cNvCxnSpPr/>
      </xdr:nvCxnSpPr>
      <xdr:spPr bwMode="auto">
        <a:xfrm flipV="1">
          <a:off x="4305300" y="3023819"/>
          <a:ext cx="698500" cy="20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136893</xdr:rowOff>
    </xdr:from>
    <xdr:to>
      <xdr:col>4</xdr:col>
      <xdr:colOff>520700</xdr:colOff>
      <xdr:row>17</xdr:row>
      <xdr:rowOff>67043</xdr:rowOff>
    </xdr:to>
    <xdr:sp macro="" textlink="">
      <xdr:nvSpPr>
        <xdr:cNvPr id="54" name="フローチャート : 判断 53"/>
        <xdr:cNvSpPr/>
      </xdr:nvSpPr>
      <xdr:spPr bwMode="auto">
        <a:xfrm>
          <a:off x="4953000" y="292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77220</xdr:rowOff>
    </xdr:from>
    <xdr:ext cx="736600" cy="259045"/>
    <xdr:sp macro="" textlink="">
      <xdr:nvSpPr>
        <xdr:cNvPr id="55" name="テキスト ボックス 54"/>
        <xdr:cNvSpPr txBox="1"/>
      </xdr:nvSpPr>
      <xdr:spPr>
        <a:xfrm>
          <a:off x="4622800" y="269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68631</xdr:rowOff>
    </xdr:from>
    <xdr:to>
      <xdr:col>3</xdr:col>
      <xdr:colOff>904875</xdr:colOff>
      <xdr:row>17</xdr:row>
      <xdr:rowOff>82271</xdr:rowOff>
    </xdr:to>
    <xdr:cxnSp macro="">
      <xdr:nvCxnSpPr>
        <xdr:cNvPr id="56" name="直線コネクタ 55"/>
        <xdr:cNvCxnSpPr/>
      </xdr:nvCxnSpPr>
      <xdr:spPr bwMode="auto">
        <a:xfrm>
          <a:off x="3606800" y="3030906"/>
          <a:ext cx="698500" cy="13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16612</xdr:rowOff>
    </xdr:from>
    <xdr:to>
      <xdr:col>3</xdr:col>
      <xdr:colOff>955675</xdr:colOff>
      <xdr:row>17</xdr:row>
      <xdr:rowOff>118212</xdr:rowOff>
    </xdr:to>
    <xdr:sp macro="" textlink="">
      <xdr:nvSpPr>
        <xdr:cNvPr id="57" name="フローチャート : 判断 56"/>
        <xdr:cNvSpPr/>
      </xdr:nvSpPr>
      <xdr:spPr bwMode="auto">
        <a:xfrm>
          <a:off x="4254500" y="2978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128389</xdr:rowOff>
    </xdr:from>
    <xdr:ext cx="762000" cy="259045"/>
    <xdr:sp macro="" textlink="">
      <xdr:nvSpPr>
        <xdr:cNvPr id="58" name="テキスト ボックス 57"/>
        <xdr:cNvSpPr txBox="1"/>
      </xdr:nvSpPr>
      <xdr:spPr>
        <a:xfrm>
          <a:off x="3924300" y="274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144945</xdr:rowOff>
    </xdr:from>
    <xdr:to>
      <xdr:col>3</xdr:col>
      <xdr:colOff>206375</xdr:colOff>
      <xdr:row>17</xdr:row>
      <xdr:rowOff>68631</xdr:rowOff>
    </xdr:to>
    <xdr:cxnSp macro="">
      <xdr:nvCxnSpPr>
        <xdr:cNvPr id="59" name="直線コネクタ 58"/>
        <xdr:cNvCxnSpPr/>
      </xdr:nvCxnSpPr>
      <xdr:spPr bwMode="auto">
        <a:xfrm>
          <a:off x="2908300" y="2935770"/>
          <a:ext cx="698500" cy="95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107328</xdr:rowOff>
    </xdr:from>
    <xdr:to>
      <xdr:col>3</xdr:col>
      <xdr:colOff>257175</xdr:colOff>
      <xdr:row>17</xdr:row>
      <xdr:rowOff>37478</xdr:rowOff>
    </xdr:to>
    <xdr:sp macro="" textlink="">
      <xdr:nvSpPr>
        <xdr:cNvPr id="60" name="フローチャート : 判断 59"/>
        <xdr:cNvSpPr/>
      </xdr:nvSpPr>
      <xdr:spPr bwMode="auto">
        <a:xfrm>
          <a:off x="3556000" y="2898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47655</xdr:rowOff>
    </xdr:from>
    <xdr:ext cx="762000" cy="259045"/>
    <xdr:sp macro="" textlink="">
      <xdr:nvSpPr>
        <xdr:cNvPr id="61" name="テキスト ボックス 60"/>
        <xdr:cNvSpPr txBox="1"/>
      </xdr:nvSpPr>
      <xdr:spPr>
        <a:xfrm>
          <a:off x="3225800" y="266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13907</xdr:rowOff>
    </xdr:from>
    <xdr:to>
      <xdr:col>2</xdr:col>
      <xdr:colOff>692150</xdr:colOff>
      <xdr:row>16</xdr:row>
      <xdr:rowOff>115507</xdr:rowOff>
    </xdr:to>
    <xdr:sp macro="" textlink="">
      <xdr:nvSpPr>
        <xdr:cNvPr id="62" name="フローチャート : 判断 61"/>
        <xdr:cNvSpPr/>
      </xdr:nvSpPr>
      <xdr:spPr bwMode="auto">
        <a:xfrm>
          <a:off x="2857500" y="28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125684</xdr:rowOff>
    </xdr:from>
    <xdr:ext cx="762000" cy="259045"/>
    <xdr:sp macro="" textlink="">
      <xdr:nvSpPr>
        <xdr:cNvPr id="63" name="テキスト ボックス 62"/>
        <xdr:cNvSpPr txBox="1"/>
      </xdr:nvSpPr>
      <xdr:spPr>
        <a:xfrm>
          <a:off x="2527300" y="257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104699</xdr:rowOff>
    </xdr:from>
    <xdr:to>
      <xdr:col>5</xdr:col>
      <xdr:colOff>34925</xdr:colOff>
      <xdr:row>17</xdr:row>
      <xdr:rowOff>34849</xdr:rowOff>
    </xdr:to>
    <xdr:sp macro="" textlink="">
      <xdr:nvSpPr>
        <xdr:cNvPr id="69" name="円/楕円 68"/>
        <xdr:cNvSpPr/>
      </xdr:nvSpPr>
      <xdr:spPr bwMode="auto">
        <a:xfrm>
          <a:off x="5600700" y="2895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121226</xdr:rowOff>
    </xdr:from>
    <xdr:ext cx="762000" cy="259045"/>
    <xdr:sp macro="" textlink="">
      <xdr:nvSpPr>
        <xdr:cNvPr id="70" name="人口1人当たり決算額の推移該当値テキスト130"/>
        <xdr:cNvSpPr txBox="1"/>
      </xdr:nvSpPr>
      <xdr:spPr>
        <a:xfrm>
          <a:off x="5740400" y="274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66,002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10744</xdr:rowOff>
    </xdr:from>
    <xdr:to>
      <xdr:col>4</xdr:col>
      <xdr:colOff>520700</xdr:colOff>
      <xdr:row>17</xdr:row>
      <xdr:rowOff>112344</xdr:rowOff>
    </xdr:to>
    <xdr:sp macro="" textlink="">
      <xdr:nvSpPr>
        <xdr:cNvPr id="71" name="円/楕円 70"/>
        <xdr:cNvSpPr/>
      </xdr:nvSpPr>
      <xdr:spPr bwMode="auto">
        <a:xfrm>
          <a:off x="4953000" y="2973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97121</xdr:rowOff>
    </xdr:from>
    <xdr:ext cx="736600" cy="259045"/>
    <xdr:sp macro="" textlink="">
      <xdr:nvSpPr>
        <xdr:cNvPr id="72" name="テキスト ボックス 71"/>
        <xdr:cNvSpPr txBox="1"/>
      </xdr:nvSpPr>
      <xdr:spPr>
        <a:xfrm>
          <a:off x="4622800" y="3059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63,968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31471</xdr:rowOff>
    </xdr:from>
    <xdr:to>
      <xdr:col>3</xdr:col>
      <xdr:colOff>955675</xdr:colOff>
      <xdr:row>17</xdr:row>
      <xdr:rowOff>133071</xdr:rowOff>
    </xdr:to>
    <xdr:sp macro="" textlink="">
      <xdr:nvSpPr>
        <xdr:cNvPr id="73" name="円/楕円 72"/>
        <xdr:cNvSpPr/>
      </xdr:nvSpPr>
      <xdr:spPr bwMode="auto">
        <a:xfrm>
          <a:off x="4254500" y="2993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117848</xdr:rowOff>
    </xdr:from>
    <xdr:ext cx="762000" cy="259045"/>
    <xdr:sp macro="" textlink="">
      <xdr:nvSpPr>
        <xdr:cNvPr id="74" name="テキスト ボックス 73"/>
        <xdr:cNvSpPr txBox="1"/>
      </xdr:nvSpPr>
      <xdr:spPr>
        <a:xfrm>
          <a:off x="3924300" y="3080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63,424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17831</xdr:rowOff>
    </xdr:from>
    <xdr:to>
      <xdr:col>3</xdr:col>
      <xdr:colOff>257175</xdr:colOff>
      <xdr:row>17</xdr:row>
      <xdr:rowOff>119431</xdr:rowOff>
    </xdr:to>
    <xdr:sp macro="" textlink="">
      <xdr:nvSpPr>
        <xdr:cNvPr id="75" name="円/楕円 74"/>
        <xdr:cNvSpPr/>
      </xdr:nvSpPr>
      <xdr:spPr bwMode="auto">
        <a:xfrm>
          <a:off x="3556000" y="2980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104208</xdr:rowOff>
    </xdr:from>
    <xdr:ext cx="762000" cy="259045"/>
    <xdr:sp macro="" textlink="">
      <xdr:nvSpPr>
        <xdr:cNvPr id="76" name="テキスト ボックス 75"/>
        <xdr:cNvSpPr txBox="1"/>
      </xdr:nvSpPr>
      <xdr:spPr>
        <a:xfrm>
          <a:off x="3225800" y="306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63,782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94145</xdr:rowOff>
    </xdr:from>
    <xdr:to>
      <xdr:col>2</xdr:col>
      <xdr:colOff>692150</xdr:colOff>
      <xdr:row>17</xdr:row>
      <xdr:rowOff>24295</xdr:rowOff>
    </xdr:to>
    <xdr:sp macro="" textlink="">
      <xdr:nvSpPr>
        <xdr:cNvPr id="77" name="円/楕円 76"/>
        <xdr:cNvSpPr/>
      </xdr:nvSpPr>
      <xdr:spPr bwMode="auto">
        <a:xfrm>
          <a:off x="2857500" y="2884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9072</xdr:rowOff>
    </xdr:from>
    <xdr:ext cx="762000" cy="259045"/>
    <xdr:sp macro="" textlink="">
      <xdr:nvSpPr>
        <xdr:cNvPr id="78" name="テキスト ボックス 77"/>
        <xdr:cNvSpPr txBox="1"/>
      </xdr:nvSpPr>
      <xdr:spPr>
        <a:xfrm>
          <a:off x="2527300" y="297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124676</xdr:rowOff>
    </xdr:from>
    <xdr:to>
      <xdr:col>4</xdr:col>
      <xdr:colOff>1117600</xdr:colOff>
      <xdr:row>37</xdr:row>
      <xdr:rowOff>174434</xdr:rowOff>
    </xdr:to>
    <xdr:cxnSp macro="">
      <xdr:nvCxnSpPr>
        <xdr:cNvPr id="106" name="直線コネクタ 105"/>
        <xdr:cNvCxnSpPr/>
      </xdr:nvCxnSpPr>
      <xdr:spPr bwMode="auto">
        <a:xfrm flipV="1">
          <a:off x="5651500" y="6049226"/>
          <a:ext cx="0" cy="1249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146511</xdr:rowOff>
    </xdr:from>
    <xdr:ext cx="762000" cy="259045"/>
    <xdr:sp macro="" textlink="">
      <xdr:nvSpPr>
        <xdr:cNvPr id="107" name="人口1人当たり決算額の推移最小値テキスト445"/>
        <xdr:cNvSpPr txBox="1"/>
      </xdr:nvSpPr>
      <xdr:spPr>
        <a:xfrm>
          <a:off x="5740400" y="727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-3,245</a:t>
          </a:r>
          <a:endParaRPr kumimoji="1" lang="ja-JP" altLang="en-US" sz="1000" b="1">
            <a:latin typeface="ＭＳ Ｐゴシック"/>
          </a:endParaRPr>
        </a:p>
      </xdr:txBody>
    </xdr:sp>
    <xdr:clientData/>
  </xdr:oneCellAnchor>
  <xdr:twoCellAnchor>
    <xdr:from>
      <xdr:col>4</xdr:col>
      <xdr:colOff>1028700</xdr:colOff>
      <xdr:row>37</xdr:row>
      <xdr:rowOff>174434</xdr:rowOff>
    </xdr:from>
    <xdr:to>
      <xdr:col>5</xdr:col>
      <xdr:colOff>73025</xdr:colOff>
      <xdr:row>37</xdr:row>
      <xdr:rowOff>174434</xdr:rowOff>
    </xdr:to>
    <xdr:cxnSp macro="">
      <xdr:nvCxnSpPr>
        <xdr:cNvPr id="108" name="直線コネクタ 107"/>
        <xdr:cNvCxnSpPr/>
      </xdr:nvCxnSpPr>
      <xdr:spPr bwMode="auto">
        <a:xfrm>
          <a:off x="5562600" y="7299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39603</xdr:rowOff>
    </xdr:from>
    <xdr:ext cx="762000" cy="259045"/>
    <xdr:sp macro="" textlink="">
      <xdr:nvSpPr>
        <xdr:cNvPr id="109" name="人口1人当たり決算額の推移最大値テキスト445"/>
        <xdr:cNvSpPr txBox="1"/>
      </xdr:nvSpPr>
      <xdr:spPr>
        <a:xfrm>
          <a:off x="5740400" y="5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29,561</a:t>
          </a:r>
          <a:endParaRPr kumimoji="1" lang="ja-JP" altLang="en-US" sz="1000" b="1">
            <a:latin typeface="ＭＳ Ｐゴシック"/>
          </a:endParaRPr>
        </a:p>
      </xdr:txBody>
    </xdr:sp>
    <xdr:clientData/>
  </xdr:oneCellAnchor>
  <xdr:twoCellAnchor>
    <xdr:from>
      <xdr:col>4</xdr:col>
      <xdr:colOff>1028700</xdr:colOff>
      <xdr:row>33</xdr:row>
      <xdr:rowOff>124676</xdr:rowOff>
    </xdr:from>
    <xdr:to>
      <xdr:col>5</xdr:col>
      <xdr:colOff>73025</xdr:colOff>
      <xdr:row>33</xdr:row>
      <xdr:rowOff>124676</xdr:rowOff>
    </xdr:to>
    <xdr:cxnSp macro="">
      <xdr:nvCxnSpPr>
        <xdr:cNvPr id="110" name="直線コネクタ 109"/>
        <xdr:cNvCxnSpPr/>
      </xdr:nvCxnSpPr>
      <xdr:spPr bwMode="auto">
        <a:xfrm>
          <a:off x="5562600" y="6049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91834</xdr:rowOff>
    </xdr:from>
    <xdr:to>
      <xdr:col>4</xdr:col>
      <xdr:colOff>1117600</xdr:colOff>
      <xdr:row>35</xdr:row>
      <xdr:rowOff>127915</xdr:rowOff>
    </xdr:to>
    <xdr:cxnSp macro="">
      <xdr:nvCxnSpPr>
        <xdr:cNvPr id="111" name="直線コネクタ 110"/>
        <xdr:cNvCxnSpPr/>
      </xdr:nvCxnSpPr>
      <xdr:spPr bwMode="auto">
        <a:xfrm flipV="1">
          <a:off x="5003800" y="6702184"/>
          <a:ext cx="647700" cy="36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76611</xdr:rowOff>
    </xdr:from>
    <xdr:ext cx="762000" cy="259045"/>
    <xdr:sp macro="" textlink="">
      <xdr:nvSpPr>
        <xdr:cNvPr id="112" name="人口1人当たり決算額の推移平均値テキスト445"/>
        <xdr:cNvSpPr txBox="1"/>
      </xdr:nvSpPr>
      <xdr:spPr>
        <a:xfrm>
          <a:off x="5740400" y="6686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88773</xdr:rowOff>
    </xdr:from>
    <xdr:to>
      <xdr:col>5</xdr:col>
      <xdr:colOff>34925</xdr:colOff>
      <xdr:row>35</xdr:row>
      <xdr:rowOff>190373</xdr:rowOff>
    </xdr:to>
    <xdr:sp macro="" textlink="">
      <xdr:nvSpPr>
        <xdr:cNvPr id="113" name="フローチャート : 判断 112"/>
        <xdr:cNvSpPr/>
      </xdr:nvSpPr>
      <xdr:spPr bwMode="auto">
        <a:xfrm>
          <a:off x="56007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93053</xdr:rowOff>
    </xdr:from>
    <xdr:to>
      <xdr:col>4</xdr:col>
      <xdr:colOff>469900</xdr:colOff>
      <xdr:row>35</xdr:row>
      <xdr:rowOff>127915</xdr:rowOff>
    </xdr:to>
    <xdr:cxnSp macro="">
      <xdr:nvCxnSpPr>
        <xdr:cNvPr id="114" name="直線コネクタ 113"/>
        <xdr:cNvCxnSpPr/>
      </xdr:nvCxnSpPr>
      <xdr:spPr bwMode="auto">
        <a:xfrm>
          <a:off x="4305300" y="6703403"/>
          <a:ext cx="698500" cy="34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69114</xdr:rowOff>
    </xdr:from>
    <xdr:to>
      <xdr:col>4</xdr:col>
      <xdr:colOff>520700</xdr:colOff>
      <xdr:row>35</xdr:row>
      <xdr:rowOff>170714</xdr:rowOff>
    </xdr:to>
    <xdr:sp macro="" textlink="">
      <xdr:nvSpPr>
        <xdr:cNvPr id="115" name="フローチャート : 判断 114"/>
        <xdr:cNvSpPr/>
      </xdr:nvSpPr>
      <xdr:spPr bwMode="auto">
        <a:xfrm>
          <a:off x="4953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180891</xdr:rowOff>
    </xdr:from>
    <xdr:ext cx="736600" cy="259045"/>
    <xdr:sp macro="" textlink="">
      <xdr:nvSpPr>
        <xdr:cNvPr id="116" name="テキスト ボックス 115"/>
        <xdr:cNvSpPr txBox="1"/>
      </xdr:nvSpPr>
      <xdr:spPr>
        <a:xfrm>
          <a:off x="4622800" y="6448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322149</xdr:rowOff>
    </xdr:from>
    <xdr:to>
      <xdr:col>3</xdr:col>
      <xdr:colOff>904875</xdr:colOff>
      <xdr:row>35</xdr:row>
      <xdr:rowOff>93053</xdr:rowOff>
    </xdr:to>
    <xdr:cxnSp macro="">
      <xdr:nvCxnSpPr>
        <xdr:cNvPr id="117" name="直線コネクタ 116"/>
        <xdr:cNvCxnSpPr/>
      </xdr:nvCxnSpPr>
      <xdr:spPr bwMode="auto">
        <a:xfrm>
          <a:off x="3606800" y="6589599"/>
          <a:ext cx="698500" cy="113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338404</xdr:rowOff>
    </xdr:from>
    <xdr:to>
      <xdr:col>3</xdr:col>
      <xdr:colOff>955675</xdr:colOff>
      <xdr:row>35</xdr:row>
      <xdr:rowOff>97104</xdr:rowOff>
    </xdr:to>
    <xdr:sp macro="" textlink="">
      <xdr:nvSpPr>
        <xdr:cNvPr id="118" name="フローチャート : 判断 117"/>
        <xdr:cNvSpPr/>
      </xdr:nvSpPr>
      <xdr:spPr bwMode="auto">
        <a:xfrm>
          <a:off x="4254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107281</xdr:rowOff>
    </xdr:from>
    <xdr:ext cx="762000" cy="259045"/>
    <xdr:sp macro="" textlink="">
      <xdr:nvSpPr>
        <xdr:cNvPr id="119" name="テキスト ボックス 118"/>
        <xdr:cNvSpPr txBox="1"/>
      </xdr:nvSpPr>
      <xdr:spPr>
        <a:xfrm>
          <a:off x="3924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322149</xdr:rowOff>
    </xdr:from>
    <xdr:to>
      <xdr:col>3</xdr:col>
      <xdr:colOff>206375</xdr:colOff>
      <xdr:row>34</xdr:row>
      <xdr:rowOff>327520</xdr:rowOff>
    </xdr:to>
    <xdr:cxnSp macro="">
      <xdr:nvCxnSpPr>
        <xdr:cNvPr id="120" name="直線コネクタ 119"/>
        <xdr:cNvCxnSpPr/>
      </xdr:nvCxnSpPr>
      <xdr:spPr bwMode="auto">
        <a:xfrm flipV="1">
          <a:off x="2908300" y="6589599"/>
          <a:ext cx="698500" cy="5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303543</xdr:rowOff>
    </xdr:from>
    <xdr:to>
      <xdr:col>3</xdr:col>
      <xdr:colOff>257175</xdr:colOff>
      <xdr:row>35</xdr:row>
      <xdr:rowOff>62243</xdr:rowOff>
    </xdr:to>
    <xdr:sp macro="" textlink="">
      <xdr:nvSpPr>
        <xdr:cNvPr id="121" name="フローチャート : 判断 120"/>
        <xdr:cNvSpPr/>
      </xdr:nvSpPr>
      <xdr:spPr bwMode="auto">
        <a:xfrm>
          <a:off x="35560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47020</xdr:rowOff>
    </xdr:from>
    <xdr:ext cx="762000" cy="259045"/>
    <xdr:sp macro="" textlink="">
      <xdr:nvSpPr>
        <xdr:cNvPr id="122" name="テキスト ボックス 121"/>
        <xdr:cNvSpPr txBox="1"/>
      </xdr:nvSpPr>
      <xdr:spPr>
        <a:xfrm>
          <a:off x="3225800" y="66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250622</xdr:rowOff>
    </xdr:from>
    <xdr:to>
      <xdr:col>2</xdr:col>
      <xdr:colOff>692150</xdr:colOff>
      <xdr:row>35</xdr:row>
      <xdr:rowOff>9322</xdr:rowOff>
    </xdr:to>
    <xdr:sp macro="" textlink="">
      <xdr:nvSpPr>
        <xdr:cNvPr id="123" name="フローチャート : 判断 122"/>
        <xdr:cNvSpPr/>
      </xdr:nvSpPr>
      <xdr:spPr bwMode="auto">
        <a:xfrm>
          <a:off x="2857500" y="6518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19499</xdr:rowOff>
    </xdr:from>
    <xdr:ext cx="762000" cy="259045"/>
    <xdr:sp macro="" textlink="">
      <xdr:nvSpPr>
        <xdr:cNvPr id="124" name="テキスト ボックス 123"/>
        <xdr:cNvSpPr txBox="1"/>
      </xdr:nvSpPr>
      <xdr:spPr>
        <a:xfrm>
          <a:off x="2527300" y="628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41034</xdr:rowOff>
    </xdr:from>
    <xdr:to>
      <xdr:col>5</xdr:col>
      <xdr:colOff>34925</xdr:colOff>
      <xdr:row>35</xdr:row>
      <xdr:rowOff>142634</xdr:rowOff>
    </xdr:to>
    <xdr:sp macro="" textlink="">
      <xdr:nvSpPr>
        <xdr:cNvPr id="130" name="円/楕円 129"/>
        <xdr:cNvSpPr/>
      </xdr:nvSpPr>
      <xdr:spPr bwMode="auto">
        <a:xfrm>
          <a:off x="5600700" y="6651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229011</xdr:rowOff>
    </xdr:from>
    <xdr:ext cx="762000" cy="259045"/>
    <xdr:sp macro="" textlink="">
      <xdr:nvSpPr>
        <xdr:cNvPr id="131" name="人口1人当たり決算額の推移該当値テキスト445"/>
        <xdr:cNvSpPr txBox="1"/>
      </xdr:nvSpPr>
      <xdr:spPr>
        <a:xfrm>
          <a:off x="5740400" y="649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12,423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77115</xdr:rowOff>
    </xdr:from>
    <xdr:to>
      <xdr:col>4</xdr:col>
      <xdr:colOff>520700</xdr:colOff>
      <xdr:row>35</xdr:row>
      <xdr:rowOff>178715</xdr:rowOff>
    </xdr:to>
    <xdr:sp macro="" textlink="">
      <xdr:nvSpPr>
        <xdr:cNvPr id="132" name="円/楕円 131"/>
        <xdr:cNvSpPr/>
      </xdr:nvSpPr>
      <xdr:spPr bwMode="auto">
        <a:xfrm>
          <a:off x="4953000" y="6687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163492</xdr:rowOff>
    </xdr:from>
    <xdr:ext cx="736600" cy="259045"/>
    <xdr:sp macro="" textlink="">
      <xdr:nvSpPr>
        <xdr:cNvPr id="133" name="テキスト ボックス 132"/>
        <xdr:cNvSpPr txBox="1"/>
      </xdr:nvSpPr>
      <xdr:spPr>
        <a:xfrm>
          <a:off x="4622800" y="677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42253</xdr:rowOff>
    </xdr:from>
    <xdr:to>
      <xdr:col>3</xdr:col>
      <xdr:colOff>955675</xdr:colOff>
      <xdr:row>35</xdr:row>
      <xdr:rowOff>143853</xdr:rowOff>
    </xdr:to>
    <xdr:sp macro="" textlink="">
      <xdr:nvSpPr>
        <xdr:cNvPr id="134" name="円/楕円 133"/>
        <xdr:cNvSpPr/>
      </xdr:nvSpPr>
      <xdr:spPr bwMode="auto">
        <a:xfrm>
          <a:off x="4254500" y="6652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128630</xdr:rowOff>
    </xdr:from>
    <xdr:ext cx="762000" cy="259045"/>
    <xdr:sp macro="" textlink="">
      <xdr:nvSpPr>
        <xdr:cNvPr id="135" name="テキスト ボックス 134"/>
        <xdr:cNvSpPr txBox="1"/>
      </xdr:nvSpPr>
      <xdr:spPr>
        <a:xfrm>
          <a:off x="3924300" y="673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271349</xdr:rowOff>
    </xdr:from>
    <xdr:to>
      <xdr:col>3</xdr:col>
      <xdr:colOff>257175</xdr:colOff>
      <xdr:row>35</xdr:row>
      <xdr:rowOff>30049</xdr:rowOff>
    </xdr:to>
    <xdr:sp macro="" textlink="">
      <xdr:nvSpPr>
        <xdr:cNvPr id="136" name="円/楕円 135"/>
        <xdr:cNvSpPr/>
      </xdr:nvSpPr>
      <xdr:spPr bwMode="auto">
        <a:xfrm>
          <a:off x="3556000" y="6538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40225</xdr:rowOff>
    </xdr:from>
    <xdr:ext cx="762000" cy="259045"/>
    <xdr:sp macro="" textlink="">
      <xdr:nvSpPr>
        <xdr:cNvPr id="137" name="テキスト ボックス 136"/>
        <xdr:cNvSpPr txBox="1"/>
      </xdr:nvSpPr>
      <xdr:spPr>
        <a:xfrm>
          <a:off x="3225800" y="630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15,378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276720</xdr:rowOff>
    </xdr:from>
    <xdr:to>
      <xdr:col>2</xdr:col>
      <xdr:colOff>692150</xdr:colOff>
      <xdr:row>35</xdr:row>
      <xdr:rowOff>35420</xdr:rowOff>
    </xdr:to>
    <xdr:sp macro="" textlink="">
      <xdr:nvSpPr>
        <xdr:cNvPr id="138" name="円/楕円 137"/>
        <xdr:cNvSpPr/>
      </xdr:nvSpPr>
      <xdr:spPr bwMode="auto">
        <a:xfrm>
          <a:off x="2857500" y="6544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20197</xdr:rowOff>
    </xdr:from>
    <xdr:ext cx="762000" cy="259045"/>
    <xdr:sp macro="" textlink="">
      <xdr:nvSpPr>
        <xdr:cNvPr id="139" name="テキスト ボックス 138"/>
        <xdr:cNvSpPr txBox="1"/>
      </xdr:nvSpPr>
      <xdr:spPr>
        <a:xfrm>
          <a:off x="2527300" y="663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埼玉県加須市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114,289
112,875
133.30
41,822,688
37,874,885
3,269,499
24,796,691
32,141,005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160084</xdr:rowOff>
    </xdr:from>
    <xdr:to>
      <xdr:col>6</xdr:col>
      <xdr:colOff>510540</xdr:colOff>
      <xdr:row>39</xdr:row>
      <xdr:rowOff>123203</xdr:rowOff>
    </xdr:to>
    <xdr:cxnSp macro="">
      <xdr:nvCxnSpPr>
        <xdr:cNvPr id="56" name="直線コネクタ 55"/>
        <xdr:cNvCxnSpPr/>
      </xdr:nvCxnSpPr>
      <xdr:spPr>
        <a:xfrm flipV="1">
          <a:off x="4633595" y="5303584"/>
          <a:ext cx="1270" cy="1506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37,933</a:t>
          </a:r>
          <a:endParaRPr kumimoji="1" lang="ja-JP" altLang="en-US" sz="1000" b="1">
            <a:latin typeface="ＭＳ Ｐゴシック"/>
          </a:endParaRPr>
        </a:p>
      </xdr:txBody>
    </xdr:sp>
    <xdr:clientData/>
  </xdr:oneCellAnchor>
  <xdr:twoCellAnchor>
    <xdr:from>
      <xdr:col>6</xdr:col>
      <xdr:colOff>422275</xdr:colOff>
      <xdr:row>39</xdr:row>
      <xdr:rowOff>123203</xdr:rowOff>
    </xdr:from>
    <xdr:to>
      <xdr:col>6</xdr:col>
      <xdr:colOff>600075</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106761</xdr:rowOff>
    </xdr:from>
    <xdr:ext cx="534377" cy="259045"/>
    <xdr:sp macro="" textlink="">
      <xdr:nvSpPr>
        <xdr:cNvPr id="59" name="人件費最大値テキスト"/>
        <xdr:cNvSpPr txBox="1"/>
      </xdr:nvSpPr>
      <xdr:spPr>
        <a:xfrm>
          <a:off x="4686300" y="50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77,465</a:t>
          </a:r>
          <a:endParaRPr kumimoji="1" lang="ja-JP" altLang="en-US" sz="1000" b="1">
            <a:latin typeface="ＭＳ Ｐゴシック"/>
          </a:endParaRPr>
        </a:p>
      </xdr:txBody>
    </xdr:sp>
    <xdr:clientData/>
  </xdr:oneCellAnchor>
  <xdr:twoCellAnchor>
    <xdr:from>
      <xdr:col>6</xdr:col>
      <xdr:colOff>422275</xdr:colOff>
      <xdr:row>30</xdr:row>
      <xdr:rowOff>160084</xdr:rowOff>
    </xdr:from>
    <xdr:to>
      <xdr:col>6</xdr:col>
      <xdr:colOff>600075</xdr:colOff>
      <xdr:row>30</xdr:row>
      <xdr:rowOff>160084</xdr:rowOff>
    </xdr:to>
    <xdr:cxnSp macro="">
      <xdr:nvCxnSpPr>
        <xdr:cNvPr id="60" name="直線コネクタ 59"/>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84188</xdr:rowOff>
    </xdr:from>
    <xdr:to>
      <xdr:col>6</xdr:col>
      <xdr:colOff>511175</xdr:colOff>
      <xdr:row>36</xdr:row>
      <xdr:rowOff>114554</xdr:rowOff>
    </xdr:to>
    <xdr:cxnSp macro="">
      <xdr:nvCxnSpPr>
        <xdr:cNvPr id="61" name="直線コネクタ 60"/>
        <xdr:cNvCxnSpPr/>
      </xdr:nvCxnSpPr>
      <xdr:spPr>
        <a:xfrm>
          <a:off x="3797300" y="6256388"/>
          <a:ext cx="838200" cy="3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72877</xdr:rowOff>
    </xdr:from>
    <xdr:ext cx="534377" cy="259045"/>
    <xdr:sp macro="" textlink="">
      <xdr:nvSpPr>
        <xdr:cNvPr id="62" name="人件費平均値テキスト"/>
        <xdr:cNvSpPr txBox="1"/>
      </xdr:nvSpPr>
      <xdr:spPr>
        <a:xfrm>
          <a:off x="4686300" y="5902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50000</xdr:rowOff>
    </xdr:from>
    <xdr:to>
      <xdr:col>6</xdr:col>
      <xdr:colOff>561975</xdr:colOff>
      <xdr:row>35</xdr:row>
      <xdr:rowOff>151600</xdr:rowOff>
    </xdr:to>
    <xdr:sp macro="" textlink="">
      <xdr:nvSpPr>
        <xdr:cNvPr id="63" name="フローチャート : 判断 62"/>
        <xdr:cNvSpPr/>
      </xdr:nvSpPr>
      <xdr:spPr>
        <a:xfrm>
          <a:off x="45847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84188</xdr:rowOff>
    </xdr:from>
    <xdr:to>
      <xdr:col>5</xdr:col>
      <xdr:colOff>358775</xdr:colOff>
      <xdr:row>36</xdr:row>
      <xdr:rowOff>130099</xdr:rowOff>
    </xdr:to>
    <xdr:cxnSp macro="">
      <xdr:nvCxnSpPr>
        <xdr:cNvPr id="64" name="直線コネクタ 63"/>
        <xdr:cNvCxnSpPr/>
      </xdr:nvCxnSpPr>
      <xdr:spPr>
        <a:xfrm flipV="1">
          <a:off x="2908300" y="6256388"/>
          <a:ext cx="889000" cy="4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128486</xdr:rowOff>
    </xdr:from>
    <xdr:to>
      <xdr:col>5</xdr:col>
      <xdr:colOff>409575</xdr:colOff>
      <xdr:row>35</xdr:row>
      <xdr:rowOff>58636</xdr:rowOff>
    </xdr:to>
    <xdr:sp macro="" textlink="">
      <xdr:nvSpPr>
        <xdr:cNvPr id="65" name="フローチャート : 判断 64"/>
        <xdr:cNvSpPr/>
      </xdr:nvSpPr>
      <xdr:spPr>
        <a:xfrm>
          <a:off x="3746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75163</xdr:rowOff>
    </xdr:from>
    <xdr:ext cx="534377" cy="259045"/>
    <xdr:sp macro="" textlink="">
      <xdr:nvSpPr>
        <xdr:cNvPr id="66" name="テキスト ボックス 65"/>
        <xdr:cNvSpPr txBox="1"/>
      </xdr:nvSpPr>
      <xdr:spPr>
        <a:xfrm>
          <a:off x="3530111" y="57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36411</xdr:rowOff>
    </xdr:from>
    <xdr:to>
      <xdr:col>4</xdr:col>
      <xdr:colOff>155575</xdr:colOff>
      <xdr:row>36</xdr:row>
      <xdr:rowOff>130099</xdr:rowOff>
    </xdr:to>
    <xdr:cxnSp macro="">
      <xdr:nvCxnSpPr>
        <xdr:cNvPr id="67" name="直線コネクタ 66"/>
        <xdr:cNvCxnSpPr/>
      </xdr:nvCxnSpPr>
      <xdr:spPr>
        <a:xfrm>
          <a:off x="2019300" y="5865711"/>
          <a:ext cx="889000" cy="43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149784</xdr:rowOff>
    </xdr:from>
    <xdr:to>
      <xdr:col>4</xdr:col>
      <xdr:colOff>206375</xdr:colOff>
      <xdr:row>35</xdr:row>
      <xdr:rowOff>79934</xdr:rowOff>
    </xdr:to>
    <xdr:sp macro="" textlink="">
      <xdr:nvSpPr>
        <xdr:cNvPr id="68" name="フローチャート : 判断 67"/>
        <xdr:cNvSpPr/>
      </xdr:nvSpPr>
      <xdr:spPr>
        <a:xfrm>
          <a:off x="2857500" y="5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96461</xdr:rowOff>
    </xdr:from>
    <xdr:ext cx="534377" cy="259045"/>
    <xdr:sp macro="" textlink="">
      <xdr:nvSpPr>
        <xdr:cNvPr id="69" name="テキスト ボックス 68"/>
        <xdr:cNvSpPr txBox="1"/>
      </xdr:nvSpPr>
      <xdr:spPr>
        <a:xfrm>
          <a:off x="2641111" y="575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125527</xdr:rowOff>
    </xdr:from>
    <xdr:to>
      <xdr:col>2</xdr:col>
      <xdr:colOff>638175</xdr:colOff>
      <xdr:row>34</xdr:row>
      <xdr:rowOff>36411</xdr:rowOff>
    </xdr:to>
    <xdr:cxnSp macro="">
      <xdr:nvCxnSpPr>
        <xdr:cNvPr id="70" name="直線コネクタ 69"/>
        <xdr:cNvCxnSpPr/>
      </xdr:nvCxnSpPr>
      <xdr:spPr>
        <a:xfrm>
          <a:off x="1130300" y="5783377"/>
          <a:ext cx="889000" cy="8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38113</xdr:rowOff>
    </xdr:from>
    <xdr:to>
      <xdr:col>3</xdr:col>
      <xdr:colOff>3175</xdr:colOff>
      <xdr:row>34</xdr:row>
      <xdr:rowOff>139713</xdr:rowOff>
    </xdr:to>
    <xdr:sp macro="" textlink="">
      <xdr:nvSpPr>
        <xdr:cNvPr id="71" name="フローチャート : 判断 70"/>
        <xdr:cNvSpPr/>
      </xdr:nvSpPr>
      <xdr:spPr>
        <a:xfrm>
          <a:off x="1968500" y="586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130840</xdr:rowOff>
    </xdr:from>
    <xdr:ext cx="534377" cy="259045"/>
    <xdr:sp macro="" textlink="">
      <xdr:nvSpPr>
        <xdr:cNvPr id="72" name="テキスト ボックス 71"/>
        <xdr:cNvSpPr txBox="1"/>
      </xdr:nvSpPr>
      <xdr:spPr>
        <a:xfrm>
          <a:off x="1752111" y="596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110160</xdr:rowOff>
    </xdr:from>
    <xdr:to>
      <xdr:col>1</xdr:col>
      <xdr:colOff>485775</xdr:colOff>
      <xdr:row>34</xdr:row>
      <xdr:rowOff>40310</xdr:rowOff>
    </xdr:to>
    <xdr:sp macro="" textlink="">
      <xdr:nvSpPr>
        <xdr:cNvPr id="73" name="フローチャート : 判断 72"/>
        <xdr:cNvSpPr/>
      </xdr:nvSpPr>
      <xdr:spPr>
        <a:xfrm>
          <a:off x="1079500" y="576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31437</xdr:rowOff>
    </xdr:from>
    <xdr:ext cx="534377" cy="259045"/>
    <xdr:sp macro="" textlink="">
      <xdr:nvSpPr>
        <xdr:cNvPr id="74" name="テキスト ボックス 73"/>
        <xdr:cNvSpPr txBox="1"/>
      </xdr:nvSpPr>
      <xdr:spPr>
        <a:xfrm>
          <a:off x="863111" y="586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63754</xdr:rowOff>
    </xdr:from>
    <xdr:to>
      <xdr:col>6</xdr:col>
      <xdr:colOff>561975</xdr:colOff>
      <xdr:row>36</xdr:row>
      <xdr:rowOff>165354</xdr:rowOff>
    </xdr:to>
    <xdr:sp macro="" textlink="">
      <xdr:nvSpPr>
        <xdr:cNvPr id="80" name="円/楕円 79"/>
        <xdr:cNvSpPr/>
      </xdr:nvSpPr>
      <xdr:spPr>
        <a:xfrm>
          <a:off x="45847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42181</xdr:rowOff>
    </xdr:from>
    <xdr:ext cx="534377" cy="259045"/>
    <xdr:sp macro="" textlink="">
      <xdr:nvSpPr>
        <xdr:cNvPr id="81" name="人件費該当値テキスト"/>
        <xdr:cNvSpPr txBox="1"/>
      </xdr:nvSpPr>
      <xdr:spPr>
        <a:xfrm>
          <a:off x="4686300" y="62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51,660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33388</xdr:rowOff>
    </xdr:from>
    <xdr:to>
      <xdr:col>5</xdr:col>
      <xdr:colOff>409575</xdr:colOff>
      <xdr:row>36</xdr:row>
      <xdr:rowOff>134988</xdr:rowOff>
    </xdr:to>
    <xdr:sp macro="" textlink="">
      <xdr:nvSpPr>
        <xdr:cNvPr id="82" name="円/楕円 81"/>
        <xdr:cNvSpPr/>
      </xdr:nvSpPr>
      <xdr:spPr>
        <a:xfrm>
          <a:off x="3746500" y="620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126115</xdr:rowOff>
    </xdr:from>
    <xdr:ext cx="534377" cy="259045"/>
    <xdr:sp macro="" textlink="">
      <xdr:nvSpPr>
        <xdr:cNvPr id="83" name="テキスト ボックス 82"/>
        <xdr:cNvSpPr txBox="1"/>
      </xdr:nvSpPr>
      <xdr:spPr>
        <a:xfrm>
          <a:off x="3530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52,457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79299</xdr:rowOff>
    </xdr:from>
    <xdr:to>
      <xdr:col>4</xdr:col>
      <xdr:colOff>206375</xdr:colOff>
      <xdr:row>37</xdr:row>
      <xdr:rowOff>9449</xdr:rowOff>
    </xdr:to>
    <xdr:sp macro="" textlink="">
      <xdr:nvSpPr>
        <xdr:cNvPr id="84" name="円/楕円 83"/>
        <xdr:cNvSpPr/>
      </xdr:nvSpPr>
      <xdr:spPr>
        <a:xfrm>
          <a:off x="2857500" y="62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576</xdr:rowOff>
    </xdr:from>
    <xdr:ext cx="534377" cy="259045"/>
    <xdr:sp macro="" textlink="">
      <xdr:nvSpPr>
        <xdr:cNvPr id="85" name="テキスト ボックス 84"/>
        <xdr:cNvSpPr txBox="1"/>
      </xdr:nvSpPr>
      <xdr:spPr>
        <a:xfrm>
          <a:off x="2641111" y="63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51,252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157061</xdr:rowOff>
    </xdr:from>
    <xdr:to>
      <xdr:col>3</xdr:col>
      <xdr:colOff>3175</xdr:colOff>
      <xdr:row>34</xdr:row>
      <xdr:rowOff>87211</xdr:rowOff>
    </xdr:to>
    <xdr:sp macro="" textlink="">
      <xdr:nvSpPr>
        <xdr:cNvPr id="86" name="円/楕円 85"/>
        <xdr:cNvSpPr/>
      </xdr:nvSpPr>
      <xdr:spPr>
        <a:xfrm>
          <a:off x="1968500" y="581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103738</xdr:rowOff>
    </xdr:from>
    <xdr:ext cx="534377" cy="259045"/>
    <xdr:sp macro="" textlink="">
      <xdr:nvSpPr>
        <xdr:cNvPr id="87" name="テキスト ボックス 86"/>
        <xdr:cNvSpPr txBox="1"/>
      </xdr:nvSpPr>
      <xdr:spPr>
        <a:xfrm>
          <a:off x="1752111" y="559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62,711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74727</xdr:rowOff>
    </xdr:from>
    <xdr:to>
      <xdr:col>1</xdr:col>
      <xdr:colOff>485775</xdr:colOff>
      <xdr:row>34</xdr:row>
      <xdr:rowOff>4877</xdr:rowOff>
    </xdr:to>
    <xdr:sp macro="" textlink="">
      <xdr:nvSpPr>
        <xdr:cNvPr id="88" name="円/楕円 87"/>
        <xdr:cNvSpPr/>
      </xdr:nvSpPr>
      <xdr:spPr>
        <a:xfrm>
          <a:off x="1079500" y="573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21404</xdr:rowOff>
    </xdr:from>
    <xdr:ext cx="534377" cy="259045"/>
    <xdr:sp macro="" textlink="">
      <xdr:nvSpPr>
        <xdr:cNvPr id="89" name="テキスト ボックス 88"/>
        <xdr:cNvSpPr txBox="1"/>
      </xdr:nvSpPr>
      <xdr:spPr>
        <a:xfrm>
          <a:off x="863111" y="550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52212</xdr:rowOff>
    </xdr:from>
    <xdr:to>
      <xdr:col>6</xdr:col>
      <xdr:colOff>510540</xdr:colOff>
      <xdr:row>58</xdr:row>
      <xdr:rowOff>157824</xdr:rowOff>
    </xdr:to>
    <xdr:cxnSp macro="">
      <xdr:nvCxnSpPr>
        <xdr:cNvPr id="116" name="直線コネクタ 115"/>
        <xdr:cNvCxnSpPr/>
      </xdr:nvCxnSpPr>
      <xdr:spPr>
        <a:xfrm flipV="1">
          <a:off x="4633595" y="8624712"/>
          <a:ext cx="1270" cy="1477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161651</xdr:rowOff>
    </xdr:from>
    <xdr:ext cx="534377" cy="259045"/>
    <xdr:sp macro="" textlink="">
      <xdr:nvSpPr>
        <xdr:cNvPr id="117" name="物件費最小値テキスト"/>
        <xdr:cNvSpPr txBox="1"/>
      </xdr:nvSpPr>
      <xdr:spPr>
        <a:xfrm>
          <a:off x="4686300" y="101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33,445</a:t>
          </a:r>
          <a:endParaRPr kumimoji="1" lang="ja-JP" altLang="en-US" sz="1000" b="1">
            <a:latin typeface="ＭＳ Ｐゴシック"/>
          </a:endParaRPr>
        </a:p>
      </xdr:txBody>
    </xdr:sp>
    <xdr:clientData/>
  </xdr:oneCellAnchor>
  <xdr:twoCellAnchor>
    <xdr:from>
      <xdr:col>6</xdr:col>
      <xdr:colOff>422275</xdr:colOff>
      <xdr:row>58</xdr:row>
      <xdr:rowOff>157824</xdr:rowOff>
    </xdr:from>
    <xdr:to>
      <xdr:col>6</xdr:col>
      <xdr:colOff>600075</xdr:colOff>
      <xdr:row>58</xdr:row>
      <xdr:rowOff>157824</xdr:rowOff>
    </xdr:to>
    <xdr:cxnSp macro="">
      <xdr:nvCxnSpPr>
        <xdr:cNvPr id="118" name="直線コネクタ 117"/>
        <xdr:cNvCxnSpPr/>
      </xdr:nvCxnSpPr>
      <xdr:spPr>
        <a:xfrm>
          <a:off x="4546600" y="101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170339</xdr:rowOff>
    </xdr:from>
    <xdr:ext cx="534377" cy="259045"/>
    <xdr:sp macro="" textlink="">
      <xdr:nvSpPr>
        <xdr:cNvPr id="119" name="物件費最大値テキスト"/>
        <xdr:cNvSpPr txBox="1"/>
      </xdr:nvSpPr>
      <xdr:spPr>
        <a:xfrm>
          <a:off x="4686300" y="839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78,679</a:t>
          </a:r>
          <a:endParaRPr kumimoji="1" lang="ja-JP" altLang="en-US" sz="1000" b="1">
            <a:latin typeface="ＭＳ Ｐゴシック"/>
          </a:endParaRPr>
        </a:p>
      </xdr:txBody>
    </xdr:sp>
    <xdr:clientData/>
  </xdr:oneCellAnchor>
  <xdr:twoCellAnchor>
    <xdr:from>
      <xdr:col>6</xdr:col>
      <xdr:colOff>422275</xdr:colOff>
      <xdr:row>50</xdr:row>
      <xdr:rowOff>52212</xdr:rowOff>
    </xdr:from>
    <xdr:to>
      <xdr:col>6</xdr:col>
      <xdr:colOff>600075</xdr:colOff>
      <xdr:row>50</xdr:row>
      <xdr:rowOff>52212</xdr:rowOff>
    </xdr:to>
    <xdr:cxnSp macro="">
      <xdr:nvCxnSpPr>
        <xdr:cNvPr id="120" name="直線コネクタ 119"/>
        <xdr:cNvCxnSpPr/>
      </xdr:nvCxnSpPr>
      <xdr:spPr>
        <a:xfrm>
          <a:off x="4546600" y="862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9365</xdr:rowOff>
    </xdr:from>
    <xdr:to>
      <xdr:col>6</xdr:col>
      <xdr:colOff>511175</xdr:colOff>
      <xdr:row>55</xdr:row>
      <xdr:rowOff>39018</xdr:rowOff>
    </xdr:to>
    <xdr:cxnSp macro="">
      <xdr:nvCxnSpPr>
        <xdr:cNvPr id="121" name="直線コネクタ 120"/>
        <xdr:cNvCxnSpPr/>
      </xdr:nvCxnSpPr>
      <xdr:spPr>
        <a:xfrm flipV="1">
          <a:off x="3797300" y="9439115"/>
          <a:ext cx="838200" cy="2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147239</xdr:rowOff>
    </xdr:from>
    <xdr:ext cx="534377" cy="259045"/>
    <xdr:sp macro="" textlink="">
      <xdr:nvSpPr>
        <xdr:cNvPr id="122" name="物件費平均値テキスト"/>
        <xdr:cNvSpPr txBox="1"/>
      </xdr:nvSpPr>
      <xdr:spPr>
        <a:xfrm>
          <a:off x="4686300" y="940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168812</xdr:rowOff>
    </xdr:from>
    <xdr:to>
      <xdr:col>6</xdr:col>
      <xdr:colOff>561975</xdr:colOff>
      <xdr:row>55</xdr:row>
      <xdr:rowOff>98962</xdr:rowOff>
    </xdr:to>
    <xdr:sp macro="" textlink="">
      <xdr:nvSpPr>
        <xdr:cNvPr id="123" name="フローチャート : 判断 122"/>
        <xdr:cNvSpPr/>
      </xdr:nvSpPr>
      <xdr:spPr>
        <a:xfrm>
          <a:off x="4584700" y="94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39018</xdr:rowOff>
    </xdr:from>
    <xdr:to>
      <xdr:col>5</xdr:col>
      <xdr:colOff>358775</xdr:colOff>
      <xdr:row>56</xdr:row>
      <xdr:rowOff>7047</xdr:rowOff>
    </xdr:to>
    <xdr:cxnSp macro="">
      <xdr:nvCxnSpPr>
        <xdr:cNvPr id="124" name="直線コネクタ 123"/>
        <xdr:cNvCxnSpPr/>
      </xdr:nvCxnSpPr>
      <xdr:spPr>
        <a:xfrm flipV="1">
          <a:off x="2908300" y="9468768"/>
          <a:ext cx="889000" cy="13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72963</xdr:rowOff>
    </xdr:from>
    <xdr:to>
      <xdr:col>5</xdr:col>
      <xdr:colOff>409575</xdr:colOff>
      <xdr:row>56</xdr:row>
      <xdr:rowOff>3113</xdr:rowOff>
    </xdr:to>
    <xdr:sp macro="" textlink="">
      <xdr:nvSpPr>
        <xdr:cNvPr id="125" name="フローチャート : 判断 124"/>
        <xdr:cNvSpPr/>
      </xdr:nvSpPr>
      <xdr:spPr>
        <a:xfrm>
          <a:off x="3746500" y="950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165690</xdr:rowOff>
    </xdr:from>
    <xdr:ext cx="534377" cy="259045"/>
    <xdr:sp macro="" textlink="">
      <xdr:nvSpPr>
        <xdr:cNvPr id="126" name="テキスト ボックス 125"/>
        <xdr:cNvSpPr txBox="1"/>
      </xdr:nvSpPr>
      <xdr:spPr>
        <a:xfrm>
          <a:off x="3530111" y="959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7047</xdr:rowOff>
    </xdr:from>
    <xdr:to>
      <xdr:col>4</xdr:col>
      <xdr:colOff>155575</xdr:colOff>
      <xdr:row>56</xdr:row>
      <xdr:rowOff>13219</xdr:rowOff>
    </xdr:to>
    <xdr:cxnSp macro="">
      <xdr:nvCxnSpPr>
        <xdr:cNvPr id="127" name="直線コネクタ 126"/>
        <xdr:cNvCxnSpPr/>
      </xdr:nvCxnSpPr>
      <xdr:spPr>
        <a:xfrm flipV="1">
          <a:off x="2019300" y="9608247"/>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157872</xdr:rowOff>
    </xdr:from>
    <xdr:to>
      <xdr:col>4</xdr:col>
      <xdr:colOff>206375</xdr:colOff>
      <xdr:row>56</xdr:row>
      <xdr:rowOff>88022</xdr:rowOff>
    </xdr:to>
    <xdr:sp macro="" textlink="">
      <xdr:nvSpPr>
        <xdr:cNvPr id="128" name="フローチャート : 判断 127"/>
        <xdr:cNvSpPr/>
      </xdr:nvSpPr>
      <xdr:spPr>
        <a:xfrm>
          <a:off x="2857500" y="958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79149</xdr:rowOff>
    </xdr:from>
    <xdr:ext cx="534377" cy="259045"/>
    <xdr:sp macro="" textlink="">
      <xdr:nvSpPr>
        <xdr:cNvPr id="129" name="テキスト ボックス 128"/>
        <xdr:cNvSpPr txBox="1"/>
      </xdr:nvSpPr>
      <xdr:spPr>
        <a:xfrm>
          <a:off x="2641111" y="968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13219</xdr:rowOff>
    </xdr:from>
    <xdr:to>
      <xdr:col>2</xdr:col>
      <xdr:colOff>638175</xdr:colOff>
      <xdr:row>56</xdr:row>
      <xdr:rowOff>18085</xdr:rowOff>
    </xdr:to>
    <xdr:cxnSp macro="">
      <xdr:nvCxnSpPr>
        <xdr:cNvPr id="130" name="直線コネクタ 129"/>
        <xdr:cNvCxnSpPr/>
      </xdr:nvCxnSpPr>
      <xdr:spPr>
        <a:xfrm flipV="1">
          <a:off x="1130300" y="9614419"/>
          <a:ext cx="88900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8759</xdr:rowOff>
    </xdr:from>
    <xdr:to>
      <xdr:col>3</xdr:col>
      <xdr:colOff>3175</xdr:colOff>
      <xdr:row>56</xdr:row>
      <xdr:rowOff>110359</xdr:rowOff>
    </xdr:to>
    <xdr:sp macro="" textlink="">
      <xdr:nvSpPr>
        <xdr:cNvPr id="131" name="フローチャート : 判断 130"/>
        <xdr:cNvSpPr/>
      </xdr:nvSpPr>
      <xdr:spPr>
        <a:xfrm>
          <a:off x="1968500" y="960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101486</xdr:rowOff>
    </xdr:from>
    <xdr:ext cx="534377" cy="259045"/>
    <xdr:sp macro="" textlink="">
      <xdr:nvSpPr>
        <xdr:cNvPr id="132" name="テキスト ボックス 131"/>
        <xdr:cNvSpPr txBox="1"/>
      </xdr:nvSpPr>
      <xdr:spPr>
        <a:xfrm>
          <a:off x="1752111" y="970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146834</xdr:rowOff>
    </xdr:from>
    <xdr:to>
      <xdr:col>1</xdr:col>
      <xdr:colOff>485775</xdr:colOff>
      <xdr:row>56</xdr:row>
      <xdr:rowOff>76984</xdr:rowOff>
    </xdr:to>
    <xdr:sp macro="" textlink="">
      <xdr:nvSpPr>
        <xdr:cNvPr id="133" name="フローチャート : 判断 132"/>
        <xdr:cNvSpPr/>
      </xdr:nvSpPr>
      <xdr:spPr>
        <a:xfrm>
          <a:off x="1079500" y="957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68111</xdr:rowOff>
    </xdr:from>
    <xdr:ext cx="534377" cy="259045"/>
    <xdr:sp macro="" textlink="">
      <xdr:nvSpPr>
        <xdr:cNvPr id="134" name="テキスト ボックス 133"/>
        <xdr:cNvSpPr txBox="1"/>
      </xdr:nvSpPr>
      <xdr:spPr>
        <a:xfrm>
          <a:off x="863111" y="966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130015</xdr:rowOff>
    </xdr:from>
    <xdr:to>
      <xdr:col>6</xdr:col>
      <xdr:colOff>561975</xdr:colOff>
      <xdr:row>55</xdr:row>
      <xdr:rowOff>60165</xdr:rowOff>
    </xdr:to>
    <xdr:sp macro="" textlink="">
      <xdr:nvSpPr>
        <xdr:cNvPr id="140" name="円/楕円 139"/>
        <xdr:cNvSpPr/>
      </xdr:nvSpPr>
      <xdr:spPr>
        <a:xfrm>
          <a:off x="4584700" y="938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152892</xdr:rowOff>
    </xdr:from>
    <xdr:ext cx="534377" cy="259045"/>
    <xdr:sp macro="" textlink="">
      <xdr:nvSpPr>
        <xdr:cNvPr id="141" name="物件費該当値テキスト"/>
        <xdr:cNvSpPr txBox="1"/>
      </xdr:nvSpPr>
      <xdr:spPr>
        <a:xfrm>
          <a:off x="4686300" y="923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53,741</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159668</xdr:rowOff>
    </xdr:from>
    <xdr:to>
      <xdr:col>5</xdr:col>
      <xdr:colOff>409575</xdr:colOff>
      <xdr:row>55</xdr:row>
      <xdr:rowOff>89818</xdr:rowOff>
    </xdr:to>
    <xdr:sp macro="" textlink="">
      <xdr:nvSpPr>
        <xdr:cNvPr id="142" name="円/楕円 141"/>
        <xdr:cNvSpPr/>
      </xdr:nvSpPr>
      <xdr:spPr>
        <a:xfrm>
          <a:off x="3746500" y="941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106345</xdr:rowOff>
    </xdr:from>
    <xdr:ext cx="534377" cy="259045"/>
    <xdr:sp macro="" textlink="">
      <xdr:nvSpPr>
        <xdr:cNvPr id="143" name="テキスト ボックス 142"/>
        <xdr:cNvSpPr txBox="1"/>
      </xdr:nvSpPr>
      <xdr:spPr>
        <a:xfrm>
          <a:off x="3530111" y="919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52,833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127697</xdr:rowOff>
    </xdr:from>
    <xdr:to>
      <xdr:col>4</xdr:col>
      <xdr:colOff>206375</xdr:colOff>
      <xdr:row>56</xdr:row>
      <xdr:rowOff>57847</xdr:rowOff>
    </xdr:to>
    <xdr:sp macro="" textlink="">
      <xdr:nvSpPr>
        <xdr:cNvPr id="144" name="円/楕円 143"/>
        <xdr:cNvSpPr/>
      </xdr:nvSpPr>
      <xdr:spPr>
        <a:xfrm>
          <a:off x="2857500" y="955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74374</xdr:rowOff>
    </xdr:from>
    <xdr:ext cx="534377" cy="259045"/>
    <xdr:sp macro="" textlink="">
      <xdr:nvSpPr>
        <xdr:cNvPr id="145" name="テキスト ボックス 144"/>
        <xdr:cNvSpPr txBox="1"/>
      </xdr:nvSpPr>
      <xdr:spPr>
        <a:xfrm>
          <a:off x="2641111" y="933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48,562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133869</xdr:rowOff>
    </xdr:from>
    <xdr:to>
      <xdr:col>3</xdr:col>
      <xdr:colOff>3175</xdr:colOff>
      <xdr:row>56</xdr:row>
      <xdr:rowOff>64019</xdr:rowOff>
    </xdr:to>
    <xdr:sp macro="" textlink="">
      <xdr:nvSpPr>
        <xdr:cNvPr id="146" name="円/楕円 145"/>
        <xdr:cNvSpPr/>
      </xdr:nvSpPr>
      <xdr:spPr>
        <a:xfrm>
          <a:off x="1968500" y="956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80546</xdr:rowOff>
    </xdr:from>
    <xdr:ext cx="534377" cy="259045"/>
    <xdr:sp macro="" textlink="">
      <xdr:nvSpPr>
        <xdr:cNvPr id="147" name="テキスト ボックス 146"/>
        <xdr:cNvSpPr txBox="1"/>
      </xdr:nvSpPr>
      <xdr:spPr>
        <a:xfrm>
          <a:off x="1752111" y="93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48,373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138735</xdr:rowOff>
    </xdr:from>
    <xdr:to>
      <xdr:col>1</xdr:col>
      <xdr:colOff>485775</xdr:colOff>
      <xdr:row>56</xdr:row>
      <xdr:rowOff>68885</xdr:rowOff>
    </xdr:to>
    <xdr:sp macro="" textlink="">
      <xdr:nvSpPr>
        <xdr:cNvPr id="148" name="円/楕円 147"/>
        <xdr:cNvSpPr/>
      </xdr:nvSpPr>
      <xdr:spPr>
        <a:xfrm>
          <a:off x="1079500" y="956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85412</xdr:rowOff>
    </xdr:from>
    <xdr:ext cx="534377" cy="259045"/>
    <xdr:sp macro="" textlink="">
      <xdr:nvSpPr>
        <xdr:cNvPr id="149" name="テキスト ボックス 148"/>
        <xdr:cNvSpPr txBox="1"/>
      </xdr:nvSpPr>
      <xdr:spPr>
        <a:xfrm>
          <a:off x="863111" y="934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22951</xdr:rowOff>
    </xdr:from>
    <xdr:to>
      <xdr:col>6</xdr:col>
      <xdr:colOff>510540</xdr:colOff>
      <xdr:row>78</xdr:row>
      <xdr:rowOff>147538</xdr:rowOff>
    </xdr:to>
    <xdr:cxnSp macro="">
      <xdr:nvCxnSpPr>
        <xdr:cNvPr id="175" name="直線コネクタ 174"/>
        <xdr:cNvCxnSpPr/>
      </xdr:nvCxnSpPr>
      <xdr:spPr>
        <a:xfrm flipV="1">
          <a:off x="4633595" y="12024451"/>
          <a:ext cx="1270" cy="14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151365</xdr:rowOff>
    </xdr:from>
    <xdr:ext cx="378565" cy="259045"/>
    <xdr:sp macro="" textlink="">
      <xdr:nvSpPr>
        <xdr:cNvPr id="176" name="維持補修費最小値テキスト"/>
        <xdr:cNvSpPr txBox="1"/>
      </xdr:nvSpPr>
      <xdr:spPr>
        <a:xfrm>
          <a:off x="4686300" y="13524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147538</xdr:rowOff>
    </xdr:from>
    <xdr:to>
      <xdr:col>6</xdr:col>
      <xdr:colOff>600075</xdr:colOff>
      <xdr:row>78</xdr:row>
      <xdr:rowOff>147538</xdr:rowOff>
    </xdr:to>
    <xdr:cxnSp macro="">
      <xdr:nvCxnSpPr>
        <xdr:cNvPr id="177" name="直線コネクタ 176"/>
        <xdr:cNvCxnSpPr/>
      </xdr:nvCxnSpPr>
      <xdr:spPr>
        <a:xfrm>
          <a:off x="4546600" y="1352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141078</xdr:rowOff>
    </xdr:from>
    <xdr:ext cx="469744" cy="259045"/>
    <xdr:sp macro="" textlink="">
      <xdr:nvSpPr>
        <xdr:cNvPr id="178" name="維持補修費最大値テキスト"/>
        <xdr:cNvSpPr txBox="1"/>
      </xdr:nvSpPr>
      <xdr:spPr>
        <a:xfrm>
          <a:off x="4686300" y="1179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9,915</a:t>
          </a:r>
          <a:endParaRPr kumimoji="1" lang="ja-JP" altLang="en-US" sz="1000" b="1">
            <a:latin typeface="ＭＳ Ｐゴシック"/>
          </a:endParaRPr>
        </a:p>
      </xdr:txBody>
    </xdr:sp>
    <xdr:clientData/>
  </xdr:oneCellAnchor>
  <xdr:twoCellAnchor>
    <xdr:from>
      <xdr:col>6</xdr:col>
      <xdr:colOff>422275</xdr:colOff>
      <xdr:row>70</xdr:row>
      <xdr:rowOff>22951</xdr:rowOff>
    </xdr:from>
    <xdr:to>
      <xdr:col>6</xdr:col>
      <xdr:colOff>600075</xdr:colOff>
      <xdr:row>70</xdr:row>
      <xdr:rowOff>22951</xdr:rowOff>
    </xdr:to>
    <xdr:cxnSp macro="">
      <xdr:nvCxnSpPr>
        <xdr:cNvPr id="179" name="直線コネクタ 178"/>
        <xdr:cNvCxnSpPr/>
      </xdr:nvCxnSpPr>
      <xdr:spPr>
        <a:xfrm>
          <a:off x="4546600" y="1202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133332</xdr:rowOff>
    </xdr:from>
    <xdr:to>
      <xdr:col>6</xdr:col>
      <xdr:colOff>511175</xdr:colOff>
      <xdr:row>73</xdr:row>
      <xdr:rowOff>162887</xdr:rowOff>
    </xdr:to>
    <xdr:cxnSp macro="">
      <xdr:nvCxnSpPr>
        <xdr:cNvPr id="180" name="直線コネクタ 179"/>
        <xdr:cNvCxnSpPr/>
      </xdr:nvCxnSpPr>
      <xdr:spPr>
        <a:xfrm flipV="1">
          <a:off x="3797300" y="12477732"/>
          <a:ext cx="838200" cy="20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74022</xdr:rowOff>
    </xdr:from>
    <xdr:ext cx="469744" cy="259045"/>
    <xdr:sp macro="" textlink="">
      <xdr:nvSpPr>
        <xdr:cNvPr id="181" name="維持補修費平均値テキスト"/>
        <xdr:cNvSpPr txBox="1"/>
      </xdr:nvSpPr>
      <xdr:spPr>
        <a:xfrm>
          <a:off x="4686300" y="1293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95595</xdr:rowOff>
    </xdr:from>
    <xdr:to>
      <xdr:col>6</xdr:col>
      <xdr:colOff>561975</xdr:colOff>
      <xdr:row>76</xdr:row>
      <xdr:rowOff>25744</xdr:rowOff>
    </xdr:to>
    <xdr:sp macro="" textlink="">
      <xdr:nvSpPr>
        <xdr:cNvPr id="182" name="フローチャート : 判断 181"/>
        <xdr:cNvSpPr/>
      </xdr:nvSpPr>
      <xdr:spPr>
        <a:xfrm>
          <a:off x="45847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162887</xdr:rowOff>
    </xdr:from>
    <xdr:to>
      <xdr:col>5</xdr:col>
      <xdr:colOff>358775</xdr:colOff>
      <xdr:row>75</xdr:row>
      <xdr:rowOff>8908</xdr:rowOff>
    </xdr:to>
    <xdr:cxnSp macro="">
      <xdr:nvCxnSpPr>
        <xdr:cNvPr id="183" name="直線コネクタ 182"/>
        <xdr:cNvCxnSpPr/>
      </xdr:nvCxnSpPr>
      <xdr:spPr>
        <a:xfrm flipV="1">
          <a:off x="2908300" y="12678737"/>
          <a:ext cx="889000" cy="18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4" name="フローチャート : 判断 183"/>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6911</xdr:rowOff>
    </xdr:from>
    <xdr:ext cx="469744" cy="259045"/>
    <xdr:sp macro="" textlink="">
      <xdr:nvSpPr>
        <xdr:cNvPr id="185" name="テキスト ボックス 184"/>
        <xdr:cNvSpPr txBox="1"/>
      </xdr:nvSpPr>
      <xdr:spPr>
        <a:xfrm>
          <a:off x="3562427" y="1303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70793</xdr:rowOff>
    </xdr:from>
    <xdr:to>
      <xdr:col>4</xdr:col>
      <xdr:colOff>155575</xdr:colOff>
      <xdr:row>75</xdr:row>
      <xdr:rowOff>8908</xdr:rowOff>
    </xdr:to>
    <xdr:cxnSp macro="">
      <xdr:nvCxnSpPr>
        <xdr:cNvPr id="186" name="直線コネクタ 185"/>
        <xdr:cNvCxnSpPr/>
      </xdr:nvCxnSpPr>
      <xdr:spPr>
        <a:xfrm>
          <a:off x="2019300" y="12758093"/>
          <a:ext cx="889000" cy="10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7" name="フローチャート : 判断 186"/>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43487</xdr:rowOff>
    </xdr:from>
    <xdr:ext cx="469744" cy="259045"/>
    <xdr:sp macro="" textlink="">
      <xdr:nvSpPr>
        <xdr:cNvPr id="188" name="テキスト ボックス 187"/>
        <xdr:cNvSpPr txBox="1"/>
      </xdr:nvSpPr>
      <xdr:spPr>
        <a:xfrm>
          <a:off x="2673427" y="1307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70793</xdr:rowOff>
    </xdr:from>
    <xdr:to>
      <xdr:col>2</xdr:col>
      <xdr:colOff>638175</xdr:colOff>
      <xdr:row>75</xdr:row>
      <xdr:rowOff>23767</xdr:rowOff>
    </xdr:to>
    <xdr:cxnSp macro="">
      <xdr:nvCxnSpPr>
        <xdr:cNvPr id="189" name="直線コネクタ 188"/>
        <xdr:cNvCxnSpPr/>
      </xdr:nvCxnSpPr>
      <xdr:spPr>
        <a:xfrm flipV="1">
          <a:off x="1130300" y="12758093"/>
          <a:ext cx="889000" cy="12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90" name="フローチャート : 判断 189"/>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35650</xdr:rowOff>
    </xdr:from>
    <xdr:ext cx="469744" cy="259045"/>
    <xdr:sp macro="" textlink="">
      <xdr:nvSpPr>
        <xdr:cNvPr id="191" name="テキスト ボックス 190"/>
        <xdr:cNvSpPr txBox="1"/>
      </xdr:nvSpPr>
      <xdr:spPr>
        <a:xfrm>
          <a:off x="1784427" y="130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2" name="フローチャート : 判断 191"/>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33690</xdr:rowOff>
    </xdr:from>
    <xdr:ext cx="469744" cy="259045"/>
    <xdr:sp macro="" textlink="">
      <xdr:nvSpPr>
        <xdr:cNvPr id="193" name="テキスト ボックス 192"/>
        <xdr:cNvSpPr txBox="1"/>
      </xdr:nvSpPr>
      <xdr:spPr>
        <a:xfrm>
          <a:off x="895427" y="1306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82532</xdr:rowOff>
    </xdr:from>
    <xdr:to>
      <xdr:col>6</xdr:col>
      <xdr:colOff>561975</xdr:colOff>
      <xdr:row>73</xdr:row>
      <xdr:rowOff>12682</xdr:rowOff>
    </xdr:to>
    <xdr:sp macro="" textlink="">
      <xdr:nvSpPr>
        <xdr:cNvPr id="199" name="円/楕円 198"/>
        <xdr:cNvSpPr/>
      </xdr:nvSpPr>
      <xdr:spPr>
        <a:xfrm>
          <a:off x="4584700" y="1242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105409</xdr:rowOff>
    </xdr:from>
    <xdr:ext cx="469744" cy="259045"/>
    <xdr:sp macro="" textlink="">
      <xdr:nvSpPr>
        <xdr:cNvPr id="200" name="維持補修費該当値テキスト"/>
        <xdr:cNvSpPr txBox="1"/>
      </xdr:nvSpPr>
      <xdr:spPr>
        <a:xfrm>
          <a:off x="4686300" y="1227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7,139</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112087</xdr:rowOff>
    </xdr:from>
    <xdr:to>
      <xdr:col>5</xdr:col>
      <xdr:colOff>409575</xdr:colOff>
      <xdr:row>74</xdr:row>
      <xdr:rowOff>42237</xdr:rowOff>
    </xdr:to>
    <xdr:sp macro="" textlink="">
      <xdr:nvSpPr>
        <xdr:cNvPr id="201" name="円/楕円 200"/>
        <xdr:cNvSpPr/>
      </xdr:nvSpPr>
      <xdr:spPr>
        <a:xfrm>
          <a:off x="3746500" y="126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58764</xdr:rowOff>
    </xdr:from>
    <xdr:ext cx="469744" cy="259045"/>
    <xdr:sp macro="" textlink="">
      <xdr:nvSpPr>
        <xdr:cNvPr id="202" name="テキスト ボックス 201"/>
        <xdr:cNvSpPr txBox="1"/>
      </xdr:nvSpPr>
      <xdr:spPr>
        <a:xfrm>
          <a:off x="3562427" y="124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5,908</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129558</xdr:rowOff>
    </xdr:from>
    <xdr:to>
      <xdr:col>4</xdr:col>
      <xdr:colOff>206375</xdr:colOff>
      <xdr:row>75</xdr:row>
      <xdr:rowOff>59708</xdr:rowOff>
    </xdr:to>
    <xdr:sp macro="" textlink="">
      <xdr:nvSpPr>
        <xdr:cNvPr id="203" name="円/楕円 202"/>
        <xdr:cNvSpPr/>
      </xdr:nvSpPr>
      <xdr:spPr>
        <a:xfrm>
          <a:off x="2857500" y="128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76235</xdr:rowOff>
    </xdr:from>
    <xdr:ext cx="469744" cy="259045"/>
    <xdr:sp macro="" textlink="">
      <xdr:nvSpPr>
        <xdr:cNvPr id="204" name="テキスト ボックス 203"/>
        <xdr:cNvSpPr txBox="1"/>
      </xdr:nvSpPr>
      <xdr:spPr>
        <a:xfrm>
          <a:off x="2673427" y="1259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4,751</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19993</xdr:rowOff>
    </xdr:from>
    <xdr:to>
      <xdr:col>3</xdr:col>
      <xdr:colOff>3175</xdr:colOff>
      <xdr:row>74</xdr:row>
      <xdr:rowOff>121593</xdr:rowOff>
    </xdr:to>
    <xdr:sp macro="" textlink="">
      <xdr:nvSpPr>
        <xdr:cNvPr id="205" name="円/楕円 204"/>
        <xdr:cNvSpPr/>
      </xdr:nvSpPr>
      <xdr:spPr>
        <a:xfrm>
          <a:off x="1968500" y="1270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72</xdr:row>
      <xdr:rowOff>138120</xdr:rowOff>
    </xdr:from>
    <xdr:ext cx="469744" cy="259045"/>
    <xdr:sp macro="" textlink="">
      <xdr:nvSpPr>
        <xdr:cNvPr id="206" name="テキスト ボックス 205"/>
        <xdr:cNvSpPr txBox="1"/>
      </xdr:nvSpPr>
      <xdr:spPr>
        <a:xfrm>
          <a:off x="1784427" y="1248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5,422</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144417</xdr:rowOff>
    </xdr:from>
    <xdr:to>
      <xdr:col>1</xdr:col>
      <xdr:colOff>485775</xdr:colOff>
      <xdr:row>75</xdr:row>
      <xdr:rowOff>74567</xdr:rowOff>
    </xdr:to>
    <xdr:sp macro="" textlink="">
      <xdr:nvSpPr>
        <xdr:cNvPr id="207" name="円/楕円 206"/>
        <xdr:cNvSpPr/>
      </xdr:nvSpPr>
      <xdr:spPr>
        <a:xfrm>
          <a:off x="1079500" y="128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91094</xdr:rowOff>
    </xdr:from>
    <xdr:ext cx="469744" cy="259045"/>
    <xdr:sp macro="" textlink="">
      <xdr:nvSpPr>
        <xdr:cNvPr id="208" name="テキスト ボックス 207"/>
        <xdr:cNvSpPr txBox="1"/>
      </xdr:nvSpPr>
      <xdr:spPr>
        <a:xfrm>
          <a:off x="895427" y="1260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134579</xdr:rowOff>
    </xdr:from>
    <xdr:to>
      <xdr:col>6</xdr:col>
      <xdr:colOff>510540</xdr:colOff>
      <xdr:row>99</xdr:row>
      <xdr:rowOff>15112</xdr:rowOff>
    </xdr:to>
    <xdr:cxnSp macro="">
      <xdr:nvCxnSpPr>
        <xdr:cNvPr id="231" name="直線コネクタ 230"/>
        <xdr:cNvCxnSpPr/>
      </xdr:nvCxnSpPr>
      <xdr:spPr>
        <a:xfrm flipV="1">
          <a:off x="4633595" y="15565079"/>
          <a:ext cx="1270" cy="142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18939</xdr:rowOff>
    </xdr:from>
    <xdr:ext cx="534377" cy="259045"/>
    <xdr:sp macro="" textlink="">
      <xdr:nvSpPr>
        <xdr:cNvPr id="232" name="扶助費最小値テキスト"/>
        <xdr:cNvSpPr txBox="1"/>
      </xdr:nvSpPr>
      <xdr:spPr>
        <a:xfrm>
          <a:off x="4686300" y="169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57,950</a:t>
          </a:r>
          <a:endParaRPr kumimoji="1" lang="ja-JP" altLang="en-US" sz="1000" b="1">
            <a:latin typeface="ＭＳ Ｐゴシック"/>
          </a:endParaRPr>
        </a:p>
      </xdr:txBody>
    </xdr:sp>
    <xdr:clientData/>
  </xdr:oneCellAnchor>
  <xdr:twoCellAnchor>
    <xdr:from>
      <xdr:col>6</xdr:col>
      <xdr:colOff>422275</xdr:colOff>
      <xdr:row>99</xdr:row>
      <xdr:rowOff>15112</xdr:rowOff>
    </xdr:from>
    <xdr:to>
      <xdr:col>6</xdr:col>
      <xdr:colOff>600075</xdr:colOff>
      <xdr:row>99</xdr:row>
      <xdr:rowOff>15112</xdr:rowOff>
    </xdr:to>
    <xdr:cxnSp macro="">
      <xdr:nvCxnSpPr>
        <xdr:cNvPr id="233" name="直線コネクタ 232"/>
        <xdr:cNvCxnSpPr/>
      </xdr:nvCxnSpPr>
      <xdr:spPr>
        <a:xfrm>
          <a:off x="4546600" y="1698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81256</xdr:rowOff>
    </xdr:from>
    <xdr:ext cx="599010" cy="259045"/>
    <xdr:sp macro="" textlink="">
      <xdr:nvSpPr>
        <xdr:cNvPr id="234" name="扶助費最大値テキスト"/>
        <xdr:cNvSpPr txBox="1"/>
      </xdr:nvSpPr>
      <xdr:spPr>
        <a:xfrm>
          <a:off x="4686300" y="1534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120,224</a:t>
          </a:r>
          <a:endParaRPr kumimoji="1" lang="ja-JP" altLang="en-US" sz="1000" b="1">
            <a:latin typeface="ＭＳ Ｐゴシック"/>
          </a:endParaRPr>
        </a:p>
      </xdr:txBody>
    </xdr:sp>
    <xdr:clientData/>
  </xdr:oneCellAnchor>
  <xdr:twoCellAnchor>
    <xdr:from>
      <xdr:col>6</xdr:col>
      <xdr:colOff>422275</xdr:colOff>
      <xdr:row>90</xdr:row>
      <xdr:rowOff>134579</xdr:rowOff>
    </xdr:from>
    <xdr:to>
      <xdr:col>6</xdr:col>
      <xdr:colOff>600075</xdr:colOff>
      <xdr:row>90</xdr:row>
      <xdr:rowOff>134579</xdr:rowOff>
    </xdr:to>
    <xdr:cxnSp macro="">
      <xdr:nvCxnSpPr>
        <xdr:cNvPr id="235" name="直線コネクタ 234"/>
        <xdr:cNvCxnSpPr/>
      </xdr:nvCxnSpPr>
      <xdr:spPr>
        <a:xfrm>
          <a:off x="4546600" y="1556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158491</xdr:rowOff>
    </xdr:from>
    <xdr:to>
      <xdr:col>6</xdr:col>
      <xdr:colOff>511175</xdr:colOff>
      <xdr:row>97</xdr:row>
      <xdr:rowOff>29012</xdr:rowOff>
    </xdr:to>
    <xdr:cxnSp macro="">
      <xdr:nvCxnSpPr>
        <xdr:cNvPr id="236" name="直線コネクタ 235"/>
        <xdr:cNvCxnSpPr/>
      </xdr:nvCxnSpPr>
      <xdr:spPr>
        <a:xfrm flipV="1">
          <a:off x="3797300" y="16617691"/>
          <a:ext cx="838200" cy="4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58445</xdr:rowOff>
    </xdr:from>
    <xdr:ext cx="534377" cy="259045"/>
    <xdr:sp macro="" textlink="">
      <xdr:nvSpPr>
        <xdr:cNvPr id="237" name="扶助費平均値テキスト"/>
        <xdr:cNvSpPr txBox="1"/>
      </xdr:nvSpPr>
      <xdr:spPr>
        <a:xfrm>
          <a:off x="4686300" y="16346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35568</xdr:rowOff>
    </xdr:from>
    <xdr:to>
      <xdr:col>6</xdr:col>
      <xdr:colOff>561975</xdr:colOff>
      <xdr:row>96</xdr:row>
      <xdr:rowOff>137168</xdr:rowOff>
    </xdr:to>
    <xdr:sp macro="" textlink="">
      <xdr:nvSpPr>
        <xdr:cNvPr id="238" name="フローチャート : 判断 237"/>
        <xdr:cNvSpPr/>
      </xdr:nvSpPr>
      <xdr:spPr>
        <a:xfrm>
          <a:off x="4584700" y="1649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29012</xdr:rowOff>
    </xdr:from>
    <xdr:to>
      <xdr:col>5</xdr:col>
      <xdr:colOff>358775</xdr:colOff>
      <xdr:row>97</xdr:row>
      <xdr:rowOff>129618</xdr:rowOff>
    </xdr:to>
    <xdr:cxnSp macro="">
      <xdr:nvCxnSpPr>
        <xdr:cNvPr id="239" name="直線コネクタ 238"/>
        <xdr:cNvCxnSpPr/>
      </xdr:nvCxnSpPr>
      <xdr:spPr>
        <a:xfrm flipV="1">
          <a:off x="2908300" y="16659662"/>
          <a:ext cx="889000" cy="10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7770</xdr:rowOff>
    </xdr:from>
    <xdr:to>
      <xdr:col>5</xdr:col>
      <xdr:colOff>409575</xdr:colOff>
      <xdr:row>95</xdr:row>
      <xdr:rowOff>109370</xdr:rowOff>
    </xdr:to>
    <xdr:sp macro="" textlink="">
      <xdr:nvSpPr>
        <xdr:cNvPr id="240" name="フローチャート : 判断 239"/>
        <xdr:cNvSpPr/>
      </xdr:nvSpPr>
      <xdr:spPr>
        <a:xfrm>
          <a:off x="3746500" y="1629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125897</xdr:rowOff>
    </xdr:from>
    <xdr:ext cx="534377" cy="259045"/>
    <xdr:sp macro="" textlink="">
      <xdr:nvSpPr>
        <xdr:cNvPr id="241" name="テキスト ボックス 240"/>
        <xdr:cNvSpPr txBox="1"/>
      </xdr:nvSpPr>
      <xdr:spPr>
        <a:xfrm>
          <a:off x="3530111" y="1607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129618</xdr:rowOff>
    </xdr:from>
    <xdr:to>
      <xdr:col>4</xdr:col>
      <xdr:colOff>155575</xdr:colOff>
      <xdr:row>97</xdr:row>
      <xdr:rowOff>153873</xdr:rowOff>
    </xdr:to>
    <xdr:cxnSp macro="">
      <xdr:nvCxnSpPr>
        <xdr:cNvPr id="242" name="直線コネクタ 241"/>
        <xdr:cNvCxnSpPr/>
      </xdr:nvCxnSpPr>
      <xdr:spPr>
        <a:xfrm flipV="1">
          <a:off x="2019300" y="16760268"/>
          <a:ext cx="889000" cy="2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144450</xdr:rowOff>
    </xdr:from>
    <xdr:to>
      <xdr:col>4</xdr:col>
      <xdr:colOff>206375</xdr:colOff>
      <xdr:row>96</xdr:row>
      <xdr:rowOff>74600</xdr:rowOff>
    </xdr:to>
    <xdr:sp macro="" textlink="">
      <xdr:nvSpPr>
        <xdr:cNvPr id="243" name="フローチャート : 判断 242"/>
        <xdr:cNvSpPr/>
      </xdr:nvSpPr>
      <xdr:spPr>
        <a:xfrm>
          <a:off x="2857500" y="1643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91127</xdr:rowOff>
    </xdr:from>
    <xdr:ext cx="534377" cy="259045"/>
    <xdr:sp macro="" textlink="">
      <xdr:nvSpPr>
        <xdr:cNvPr id="244" name="テキスト ボックス 243"/>
        <xdr:cNvSpPr txBox="1"/>
      </xdr:nvSpPr>
      <xdr:spPr>
        <a:xfrm>
          <a:off x="2641111" y="162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153873</xdr:rowOff>
    </xdr:from>
    <xdr:to>
      <xdr:col>2</xdr:col>
      <xdr:colOff>638175</xdr:colOff>
      <xdr:row>98</xdr:row>
      <xdr:rowOff>26772</xdr:rowOff>
    </xdr:to>
    <xdr:cxnSp macro="">
      <xdr:nvCxnSpPr>
        <xdr:cNvPr id="245" name="直線コネクタ 244"/>
        <xdr:cNvCxnSpPr/>
      </xdr:nvCxnSpPr>
      <xdr:spPr>
        <a:xfrm flipV="1">
          <a:off x="1130300" y="16784523"/>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161618</xdr:rowOff>
    </xdr:from>
    <xdr:to>
      <xdr:col>3</xdr:col>
      <xdr:colOff>3175</xdr:colOff>
      <xdr:row>96</xdr:row>
      <xdr:rowOff>91768</xdr:rowOff>
    </xdr:to>
    <xdr:sp macro="" textlink="">
      <xdr:nvSpPr>
        <xdr:cNvPr id="246" name="フローチャート : 判断 245"/>
        <xdr:cNvSpPr/>
      </xdr:nvSpPr>
      <xdr:spPr>
        <a:xfrm>
          <a:off x="1968500" y="1644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108295</xdr:rowOff>
    </xdr:from>
    <xdr:ext cx="534377" cy="259045"/>
    <xdr:sp macro="" textlink="">
      <xdr:nvSpPr>
        <xdr:cNvPr id="247" name="テキスト ボックス 246"/>
        <xdr:cNvSpPr txBox="1"/>
      </xdr:nvSpPr>
      <xdr:spPr>
        <a:xfrm>
          <a:off x="1752111" y="1622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32048</xdr:rowOff>
    </xdr:from>
    <xdr:to>
      <xdr:col>1</xdr:col>
      <xdr:colOff>485775</xdr:colOff>
      <xdr:row>96</xdr:row>
      <xdr:rowOff>133648</xdr:rowOff>
    </xdr:to>
    <xdr:sp macro="" textlink="">
      <xdr:nvSpPr>
        <xdr:cNvPr id="248" name="フローチャート : 判断 247"/>
        <xdr:cNvSpPr/>
      </xdr:nvSpPr>
      <xdr:spPr>
        <a:xfrm>
          <a:off x="1079500" y="16491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150175</xdr:rowOff>
    </xdr:from>
    <xdr:ext cx="534377" cy="259045"/>
    <xdr:sp macro="" textlink="">
      <xdr:nvSpPr>
        <xdr:cNvPr id="249" name="テキスト ボックス 248"/>
        <xdr:cNvSpPr txBox="1"/>
      </xdr:nvSpPr>
      <xdr:spPr>
        <a:xfrm>
          <a:off x="863111" y="1626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107691</xdr:rowOff>
    </xdr:from>
    <xdr:to>
      <xdr:col>6</xdr:col>
      <xdr:colOff>561975</xdr:colOff>
      <xdr:row>97</xdr:row>
      <xdr:rowOff>37841</xdr:rowOff>
    </xdr:to>
    <xdr:sp macro="" textlink="">
      <xdr:nvSpPr>
        <xdr:cNvPr id="255" name="円/楕円 254"/>
        <xdr:cNvSpPr/>
      </xdr:nvSpPr>
      <xdr:spPr>
        <a:xfrm>
          <a:off x="4584700" y="1656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86118</xdr:rowOff>
    </xdr:from>
    <xdr:ext cx="534377" cy="259045"/>
    <xdr:sp macro="" textlink="">
      <xdr:nvSpPr>
        <xdr:cNvPr id="256" name="扶助費該当値テキスト"/>
        <xdr:cNvSpPr txBox="1"/>
      </xdr:nvSpPr>
      <xdr:spPr>
        <a:xfrm>
          <a:off x="4686300" y="1654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74,178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149662</xdr:rowOff>
    </xdr:from>
    <xdr:to>
      <xdr:col>5</xdr:col>
      <xdr:colOff>409575</xdr:colOff>
      <xdr:row>97</xdr:row>
      <xdr:rowOff>79812</xdr:rowOff>
    </xdr:to>
    <xdr:sp macro="" textlink="">
      <xdr:nvSpPr>
        <xdr:cNvPr id="257" name="円/楕円 256"/>
        <xdr:cNvSpPr/>
      </xdr:nvSpPr>
      <xdr:spPr>
        <a:xfrm>
          <a:off x="3746500" y="1660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70939</xdr:rowOff>
    </xdr:from>
    <xdr:ext cx="534377" cy="259045"/>
    <xdr:sp macro="" textlink="">
      <xdr:nvSpPr>
        <xdr:cNvPr id="258" name="テキスト ボックス 257"/>
        <xdr:cNvSpPr txBox="1"/>
      </xdr:nvSpPr>
      <xdr:spPr>
        <a:xfrm>
          <a:off x="3530111" y="1670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72,342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78818</xdr:rowOff>
    </xdr:from>
    <xdr:to>
      <xdr:col>4</xdr:col>
      <xdr:colOff>206375</xdr:colOff>
      <xdr:row>98</xdr:row>
      <xdr:rowOff>8968</xdr:rowOff>
    </xdr:to>
    <xdr:sp macro="" textlink="">
      <xdr:nvSpPr>
        <xdr:cNvPr id="259" name="円/楕円 258"/>
        <xdr:cNvSpPr/>
      </xdr:nvSpPr>
      <xdr:spPr>
        <a:xfrm>
          <a:off x="2857500" y="1670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95</xdr:rowOff>
    </xdr:from>
    <xdr:ext cx="534377" cy="259045"/>
    <xdr:sp macro="" textlink="">
      <xdr:nvSpPr>
        <xdr:cNvPr id="260" name="テキスト ボックス 259"/>
        <xdr:cNvSpPr txBox="1"/>
      </xdr:nvSpPr>
      <xdr:spPr>
        <a:xfrm>
          <a:off x="2641111" y="1680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67,941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103073</xdr:rowOff>
    </xdr:from>
    <xdr:to>
      <xdr:col>3</xdr:col>
      <xdr:colOff>3175</xdr:colOff>
      <xdr:row>98</xdr:row>
      <xdr:rowOff>33223</xdr:rowOff>
    </xdr:to>
    <xdr:sp macro="" textlink="">
      <xdr:nvSpPr>
        <xdr:cNvPr id="261" name="円/楕円 260"/>
        <xdr:cNvSpPr/>
      </xdr:nvSpPr>
      <xdr:spPr>
        <a:xfrm>
          <a:off x="1968500" y="1673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24350</xdr:rowOff>
    </xdr:from>
    <xdr:ext cx="534377" cy="259045"/>
    <xdr:sp macro="" textlink="">
      <xdr:nvSpPr>
        <xdr:cNvPr id="262" name="テキスト ボックス 261"/>
        <xdr:cNvSpPr txBox="1"/>
      </xdr:nvSpPr>
      <xdr:spPr>
        <a:xfrm>
          <a:off x="1752111" y="1682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66,880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147422</xdr:rowOff>
    </xdr:from>
    <xdr:to>
      <xdr:col>1</xdr:col>
      <xdr:colOff>485775</xdr:colOff>
      <xdr:row>98</xdr:row>
      <xdr:rowOff>77572</xdr:rowOff>
    </xdr:to>
    <xdr:sp macro="" textlink="">
      <xdr:nvSpPr>
        <xdr:cNvPr id="263" name="円/楕円 262"/>
        <xdr:cNvSpPr/>
      </xdr:nvSpPr>
      <xdr:spPr>
        <a:xfrm>
          <a:off x="1079500" y="167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68699</xdr:rowOff>
    </xdr:from>
    <xdr:ext cx="534377" cy="259045"/>
    <xdr:sp macro="" textlink="">
      <xdr:nvSpPr>
        <xdr:cNvPr id="264" name="テキスト ボックス 263"/>
        <xdr:cNvSpPr txBox="1"/>
      </xdr:nvSpPr>
      <xdr:spPr>
        <a:xfrm>
          <a:off x="863111" y="1687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152616</xdr:rowOff>
    </xdr:from>
    <xdr:to>
      <xdr:col>15</xdr:col>
      <xdr:colOff>180340</xdr:colOff>
      <xdr:row>37</xdr:row>
      <xdr:rowOff>158007</xdr:rowOff>
    </xdr:to>
    <xdr:cxnSp macro="">
      <xdr:nvCxnSpPr>
        <xdr:cNvPr id="288" name="直線コネクタ 287"/>
        <xdr:cNvCxnSpPr/>
      </xdr:nvCxnSpPr>
      <xdr:spPr>
        <a:xfrm flipV="1">
          <a:off x="10475595" y="5467566"/>
          <a:ext cx="1270" cy="103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161834</xdr:rowOff>
    </xdr:from>
    <xdr:ext cx="534377" cy="259045"/>
    <xdr:sp macro="" textlink="">
      <xdr:nvSpPr>
        <xdr:cNvPr id="289" name="補助費等最小値テキスト"/>
        <xdr:cNvSpPr txBox="1"/>
      </xdr:nvSpPr>
      <xdr:spPr>
        <a:xfrm>
          <a:off x="10528300" y="65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12,039</a:t>
          </a:r>
          <a:endParaRPr kumimoji="1" lang="ja-JP" altLang="en-US" sz="1000" b="1">
            <a:latin typeface="ＭＳ Ｐゴシック"/>
          </a:endParaRPr>
        </a:p>
      </xdr:txBody>
    </xdr:sp>
    <xdr:clientData/>
  </xdr:oneCellAnchor>
  <xdr:twoCellAnchor>
    <xdr:from>
      <xdr:col>15</xdr:col>
      <xdr:colOff>92075</xdr:colOff>
      <xdr:row>37</xdr:row>
      <xdr:rowOff>158007</xdr:rowOff>
    </xdr:from>
    <xdr:to>
      <xdr:col>15</xdr:col>
      <xdr:colOff>269875</xdr:colOff>
      <xdr:row>37</xdr:row>
      <xdr:rowOff>158007</xdr:rowOff>
    </xdr:to>
    <xdr:cxnSp macro="">
      <xdr:nvCxnSpPr>
        <xdr:cNvPr id="290" name="直線コネクタ 289"/>
        <xdr:cNvCxnSpPr/>
      </xdr:nvCxnSpPr>
      <xdr:spPr>
        <a:xfrm>
          <a:off x="10388600" y="650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99293</xdr:rowOff>
    </xdr:from>
    <xdr:ext cx="534377" cy="259045"/>
    <xdr:sp macro="" textlink="">
      <xdr:nvSpPr>
        <xdr:cNvPr id="291" name="補助費等最大値テキスト"/>
        <xdr:cNvSpPr txBox="1"/>
      </xdr:nvSpPr>
      <xdr:spPr>
        <a:xfrm>
          <a:off x="10528300" y="524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66,322</a:t>
          </a:r>
          <a:endParaRPr kumimoji="1" lang="ja-JP" altLang="en-US" sz="1000" b="1">
            <a:latin typeface="ＭＳ Ｐゴシック"/>
          </a:endParaRPr>
        </a:p>
      </xdr:txBody>
    </xdr:sp>
    <xdr:clientData/>
  </xdr:oneCellAnchor>
  <xdr:twoCellAnchor>
    <xdr:from>
      <xdr:col>15</xdr:col>
      <xdr:colOff>92075</xdr:colOff>
      <xdr:row>31</xdr:row>
      <xdr:rowOff>152616</xdr:rowOff>
    </xdr:from>
    <xdr:to>
      <xdr:col>15</xdr:col>
      <xdr:colOff>269875</xdr:colOff>
      <xdr:row>31</xdr:row>
      <xdr:rowOff>152616</xdr:rowOff>
    </xdr:to>
    <xdr:cxnSp macro="">
      <xdr:nvCxnSpPr>
        <xdr:cNvPr id="292" name="直線コネクタ 291"/>
        <xdr:cNvCxnSpPr/>
      </xdr:nvCxnSpPr>
      <xdr:spPr>
        <a:xfrm>
          <a:off x="10388600" y="546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10808</xdr:rowOff>
    </xdr:from>
    <xdr:to>
      <xdr:col>15</xdr:col>
      <xdr:colOff>180975</xdr:colOff>
      <xdr:row>35</xdr:row>
      <xdr:rowOff>76130</xdr:rowOff>
    </xdr:to>
    <xdr:cxnSp macro="">
      <xdr:nvCxnSpPr>
        <xdr:cNvPr id="293" name="直線コネクタ 292"/>
        <xdr:cNvCxnSpPr/>
      </xdr:nvCxnSpPr>
      <xdr:spPr>
        <a:xfrm flipV="1">
          <a:off x="9639300" y="6011558"/>
          <a:ext cx="838200" cy="6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43400</xdr:rowOff>
    </xdr:from>
    <xdr:ext cx="534377" cy="259045"/>
    <xdr:sp macro="" textlink="">
      <xdr:nvSpPr>
        <xdr:cNvPr id="294" name="補助費等平均値テキスト"/>
        <xdr:cNvSpPr txBox="1"/>
      </xdr:nvSpPr>
      <xdr:spPr>
        <a:xfrm>
          <a:off x="10528300" y="6044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64973</xdr:rowOff>
    </xdr:from>
    <xdr:to>
      <xdr:col>15</xdr:col>
      <xdr:colOff>231775</xdr:colOff>
      <xdr:row>35</xdr:row>
      <xdr:rowOff>166573</xdr:rowOff>
    </xdr:to>
    <xdr:sp macro="" textlink="">
      <xdr:nvSpPr>
        <xdr:cNvPr id="295" name="フローチャート : 判断 294"/>
        <xdr:cNvSpPr/>
      </xdr:nvSpPr>
      <xdr:spPr>
        <a:xfrm>
          <a:off x="104267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76130</xdr:rowOff>
    </xdr:from>
    <xdr:to>
      <xdr:col>14</xdr:col>
      <xdr:colOff>28575</xdr:colOff>
      <xdr:row>35</xdr:row>
      <xdr:rowOff>97085</xdr:rowOff>
    </xdr:to>
    <xdr:cxnSp macro="">
      <xdr:nvCxnSpPr>
        <xdr:cNvPr id="296" name="直線コネクタ 295"/>
        <xdr:cNvCxnSpPr/>
      </xdr:nvCxnSpPr>
      <xdr:spPr>
        <a:xfrm flipV="1">
          <a:off x="8750300" y="607688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68135</xdr:rowOff>
    </xdr:from>
    <xdr:to>
      <xdr:col>14</xdr:col>
      <xdr:colOff>79375</xdr:colOff>
      <xdr:row>35</xdr:row>
      <xdr:rowOff>169735</xdr:rowOff>
    </xdr:to>
    <xdr:sp macro="" textlink="">
      <xdr:nvSpPr>
        <xdr:cNvPr id="297" name="フローチャート : 判断 296"/>
        <xdr:cNvSpPr/>
      </xdr:nvSpPr>
      <xdr:spPr>
        <a:xfrm>
          <a:off x="9588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160862</xdr:rowOff>
    </xdr:from>
    <xdr:ext cx="534377" cy="259045"/>
    <xdr:sp macro="" textlink="">
      <xdr:nvSpPr>
        <xdr:cNvPr id="298" name="テキスト ボックス 297"/>
        <xdr:cNvSpPr txBox="1"/>
      </xdr:nvSpPr>
      <xdr:spPr>
        <a:xfrm>
          <a:off x="9372111" y="61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97085</xdr:rowOff>
    </xdr:from>
    <xdr:to>
      <xdr:col>12</xdr:col>
      <xdr:colOff>511175</xdr:colOff>
      <xdr:row>36</xdr:row>
      <xdr:rowOff>154559</xdr:rowOff>
    </xdr:to>
    <xdr:cxnSp macro="">
      <xdr:nvCxnSpPr>
        <xdr:cNvPr id="299" name="直線コネクタ 298"/>
        <xdr:cNvCxnSpPr/>
      </xdr:nvCxnSpPr>
      <xdr:spPr>
        <a:xfrm flipV="1">
          <a:off x="7861300" y="6097835"/>
          <a:ext cx="889000" cy="22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66116</xdr:rowOff>
    </xdr:from>
    <xdr:to>
      <xdr:col>12</xdr:col>
      <xdr:colOff>561975</xdr:colOff>
      <xdr:row>35</xdr:row>
      <xdr:rowOff>167716</xdr:rowOff>
    </xdr:to>
    <xdr:sp macro="" textlink="">
      <xdr:nvSpPr>
        <xdr:cNvPr id="300" name="フローチャート : 判断 299"/>
        <xdr:cNvSpPr/>
      </xdr:nvSpPr>
      <xdr:spPr>
        <a:xfrm>
          <a:off x="8699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158843</xdr:rowOff>
    </xdr:from>
    <xdr:ext cx="534377" cy="259045"/>
    <xdr:sp macro="" textlink="">
      <xdr:nvSpPr>
        <xdr:cNvPr id="301" name="テキスト ボックス 300"/>
        <xdr:cNvSpPr txBox="1"/>
      </xdr:nvSpPr>
      <xdr:spPr>
        <a:xfrm>
          <a:off x="8483111" y="61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125127</xdr:rowOff>
    </xdr:from>
    <xdr:to>
      <xdr:col>11</xdr:col>
      <xdr:colOff>307975</xdr:colOff>
      <xdr:row>36</xdr:row>
      <xdr:rowOff>154559</xdr:rowOff>
    </xdr:to>
    <xdr:cxnSp macro="">
      <xdr:nvCxnSpPr>
        <xdr:cNvPr id="302" name="直線コネクタ 301"/>
        <xdr:cNvCxnSpPr/>
      </xdr:nvCxnSpPr>
      <xdr:spPr>
        <a:xfrm>
          <a:off x="6972300" y="6297327"/>
          <a:ext cx="889000" cy="2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114274</xdr:rowOff>
    </xdr:from>
    <xdr:to>
      <xdr:col>11</xdr:col>
      <xdr:colOff>358775</xdr:colOff>
      <xdr:row>36</xdr:row>
      <xdr:rowOff>44424</xdr:rowOff>
    </xdr:to>
    <xdr:sp macro="" textlink="">
      <xdr:nvSpPr>
        <xdr:cNvPr id="303" name="フローチャート : 判断 302"/>
        <xdr:cNvSpPr/>
      </xdr:nvSpPr>
      <xdr:spPr>
        <a:xfrm>
          <a:off x="7810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60951</xdr:rowOff>
    </xdr:from>
    <xdr:ext cx="534377" cy="259045"/>
    <xdr:sp macro="" textlink="">
      <xdr:nvSpPr>
        <xdr:cNvPr id="304" name="テキスト ボックス 303"/>
        <xdr:cNvSpPr txBox="1"/>
      </xdr:nvSpPr>
      <xdr:spPr>
        <a:xfrm>
          <a:off x="7594111" y="58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122409</xdr:rowOff>
    </xdr:from>
    <xdr:to>
      <xdr:col>10</xdr:col>
      <xdr:colOff>155575</xdr:colOff>
      <xdr:row>36</xdr:row>
      <xdr:rowOff>52559</xdr:rowOff>
    </xdr:to>
    <xdr:sp macro="" textlink="">
      <xdr:nvSpPr>
        <xdr:cNvPr id="305" name="フローチャート : 判断 304"/>
        <xdr:cNvSpPr/>
      </xdr:nvSpPr>
      <xdr:spPr>
        <a:xfrm>
          <a:off x="6921500" y="612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69086</xdr:rowOff>
    </xdr:from>
    <xdr:ext cx="534377" cy="259045"/>
    <xdr:sp macro="" textlink="">
      <xdr:nvSpPr>
        <xdr:cNvPr id="306" name="テキスト ボックス 305"/>
        <xdr:cNvSpPr txBox="1"/>
      </xdr:nvSpPr>
      <xdr:spPr>
        <a:xfrm>
          <a:off x="6705111" y="589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131458</xdr:rowOff>
    </xdr:from>
    <xdr:to>
      <xdr:col>15</xdr:col>
      <xdr:colOff>231775</xdr:colOff>
      <xdr:row>35</xdr:row>
      <xdr:rowOff>61608</xdr:rowOff>
    </xdr:to>
    <xdr:sp macro="" textlink="">
      <xdr:nvSpPr>
        <xdr:cNvPr id="312" name="円/楕円 311"/>
        <xdr:cNvSpPr/>
      </xdr:nvSpPr>
      <xdr:spPr>
        <a:xfrm>
          <a:off x="10426700" y="596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154335</xdr:rowOff>
    </xdr:from>
    <xdr:ext cx="534377" cy="259045"/>
    <xdr:sp macro="" textlink="">
      <xdr:nvSpPr>
        <xdr:cNvPr id="313" name="補助費等該当値テキスト"/>
        <xdr:cNvSpPr txBox="1"/>
      </xdr:nvSpPr>
      <xdr:spPr>
        <a:xfrm>
          <a:off x="10528300" y="581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37,766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25330</xdr:rowOff>
    </xdr:from>
    <xdr:to>
      <xdr:col>14</xdr:col>
      <xdr:colOff>79375</xdr:colOff>
      <xdr:row>35</xdr:row>
      <xdr:rowOff>126930</xdr:rowOff>
    </xdr:to>
    <xdr:sp macro="" textlink="">
      <xdr:nvSpPr>
        <xdr:cNvPr id="314" name="円/楕円 313"/>
        <xdr:cNvSpPr/>
      </xdr:nvSpPr>
      <xdr:spPr>
        <a:xfrm>
          <a:off x="9588500" y="60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143457</xdr:rowOff>
    </xdr:from>
    <xdr:ext cx="534377" cy="259045"/>
    <xdr:sp macro="" textlink="">
      <xdr:nvSpPr>
        <xdr:cNvPr id="315" name="テキスト ボックス 314"/>
        <xdr:cNvSpPr txBox="1"/>
      </xdr:nvSpPr>
      <xdr:spPr>
        <a:xfrm>
          <a:off x="9372111" y="580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46285</xdr:rowOff>
    </xdr:from>
    <xdr:to>
      <xdr:col>12</xdr:col>
      <xdr:colOff>561975</xdr:colOff>
      <xdr:row>35</xdr:row>
      <xdr:rowOff>147885</xdr:rowOff>
    </xdr:to>
    <xdr:sp macro="" textlink="">
      <xdr:nvSpPr>
        <xdr:cNvPr id="316" name="円/楕円 315"/>
        <xdr:cNvSpPr/>
      </xdr:nvSpPr>
      <xdr:spPr>
        <a:xfrm>
          <a:off x="8699500" y="604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164412</xdr:rowOff>
    </xdr:from>
    <xdr:ext cx="534377" cy="259045"/>
    <xdr:sp macro="" textlink="">
      <xdr:nvSpPr>
        <xdr:cNvPr id="317" name="テキスト ボックス 316"/>
        <xdr:cNvSpPr txBox="1"/>
      </xdr:nvSpPr>
      <xdr:spPr>
        <a:xfrm>
          <a:off x="8483111" y="582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33,237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103759</xdr:rowOff>
    </xdr:from>
    <xdr:to>
      <xdr:col>11</xdr:col>
      <xdr:colOff>358775</xdr:colOff>
      <xdr:row>37</xdr:row>
      <xdr:rowOff>33909</xdr:rowOff>
    </xdr:to>
    <xdr:sp macro="" textlink="">
      <xdr:nvSpPr>
        <xdr:cNvPr id="318" name="円/楕円 317"/>
        <xdr:cNvSpPr/>
      </xdr:nvSpPr>
      <xdr:spPr>
        <a:xfrm>
          <a:off x="7810500" y="62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25036</xdr:rowOff>
    </xdr:from>
    <xdr:ext cx="534377" cy="259045"/>
    <xdr:sp macro="" textlink="">
      <xdr:nvSpPr>
        <xdr:cNvPr id="319" name="テキスト ボックス 318"/>
        <xdr:cNvSpPr txBox="1"/>
      </xdr:nvSpPr>
      <xdr:spPr>
        <a:xfrm>
          <a:off x="7594111" y="636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74327</xdr:rowOff>
    </xdr:from>
    <xdr:to>
      <xdr:col>10</xdr:col>
      <xdr:colOff>155575</xdr:colOff>
      <xdr:row>37</xdr:row>
      <xdr:rowOff>4477</xdr:rowOff>
    </xdr:to>
    <xdr:sp macro="" textlink="">
      <xdr:nvSpPr>
        <xdr:cNvPr id="320" name="円/楕円 319"/>
        <xdr:cNvSpPr/>
      </xdr:nvSpPr>
      <xdr:spPr>
        <a:xfrm>
          <a:off x="6921500" y="624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167054</xdr:rowOff>
    </xdr:from>
    <xdr:ext cx="534377" cy="259045"/>
    <xdr:sp macro="" textlink="">
      <xdr:nvSpPr>
        <xdr:cNvPr id="321" name="テキスト ボックス 320"/>
        <xdr:cNvSpPr txBox="1"/>
      </xdr:nvSpPr>
      <xdr:spPr>
        <a:xfrm>
          <a:off x="6705111" y="63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136385</xdr:rowOff>
    </xdr:from>
    <xdr:to>
      <xdr:col>15</xdr:col>
      <xdr:colOff>180340</xdr:colOff>
      <xdr:row>59</xdr:row>
      <xdr:rowOff>83293</xdr:rowOff>
    </xdr:to>
    <xdr:cxnSp macro="">
      <xdr:nvCxnSpPr>
        <xdr:cNvPr id="346" name="直線コネクタ 345"/>
        <xdr:cNvCxnSpPr/>
      </xdr:nvCxnSpPr>
      <xdr:spPr>
        <a:xfrm flipV="1">
          <a:off x="10475595" y="8880335"/>
          <a:ext cx="1270" cy="1318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87120</xdr:rowOff>
    </xdr:from>
    <xdr:ext cx="534377" cy="259045"/>
    <xdr:sp macro="" textlink="">
      <xdr:nvSpPr>
        <xdr:cNvPr id="347" name="普通建設事業費最小値テキスト"/>
        <xdr:cNvSpPr txBox="1"/>
      </xdr:nvSpPr>
      <xdr:spPr>
        <a:xfrm>
          <a:off x="10528300" y="1020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17,961</a:t>
          </a:r>
          <a:endParaRPr kumimoji="1" lang="ja-JP" altLang="en-US" sz="1000" b="1">
            <a:latin typeface="ＭＳ Ｐゴシック"/>
          </a:endParaRPr>
        </a:p>
      </xdr:txBody>
    </xdr:sp>
    <xdr:clientData/>
  </xdr:oneCellAnchor>
  <xdr:twoCellAnchor>
    <xdr:from>
      <xdr:col>15</xdr:col>
      <xdr:colOff>92075</xdr:colOff>
      <xdr:row>59</xdr:row>
      <xdr:rowOff>83293</xdr:rowOff>
    </xdr:from>
    <xdr:to>
      <xdr:col>15</xdr:col>
      <xdr:colOff>269875</xdr:colOff>
      <xdr:row>59</xdr:row>
      <xdr:rowOff>83293</xdr:rowOff>
    </xdr:to>
    <xdr:cxnSp macro="">
      <xdr:nvCxnSpPr>
        <xdr:cNvPr id="348" name="直線コネクタ 347"/>
        <xdr:cNvCxnSpPr/>
      </xdr:nvCxnSpPr>
      <xdr:spPr>
        <a:xfrm>
          <a:off x="10388600" y="1019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83062</xdr:rowOff>
    </xdr:from>
    <xdr:ext cx="534377" cy="259045"/>
    <xdr:sp macro="" textlink="">
      <xdr:nvSpPr>
        <xdr:cNvPr id="349" name="普通建設事業費最大値テキスト"/>
        <xdr:cNvSpPr txBox="1"/>
      </xdr:nvSpPr>
      <xdr:spPr>
        <a:xfrm>
          <a:off x="10528300" y="865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87,174</a:t>
          </a:r>
          <a:endParaRPr kumimoji="1" lang="ja-JP" altLang="en-US" sz="1000" b="1">
            <a:latin typeface="ＭＳ Ｐゴシック"/>
          </a:endParaRPr>
        </a:p>
      </xdr:txBody>
    </xdr:sp>
    <xdr:clientData/>
  </xdr:oneCellAnchor>
  <xdr:twoCellAnchor>
    <xdr:from>
      <xdr:col>15</xdr:col>
      <xdr:colOff>92075</xdr:colOff>
      <xdr:row>51</xdr:row>
      <xdr:rowOff>136385</xdr:rowOff>
    </xdr:from>
    <xdr:to>
      <xdr:col>15</xdr:col>
      <xdr:colOff>269875</xdr:colOff>
      <xdr:row>51</xdr:row>
      <xdr:rowOff>136385</xdr:rowOff>
    </xdr:to>
    <xdr:cxnSp macro="">
      <xdr:nvCxnSpPr>
        <xdr:cNvPr id="350" name="直線コネクタ 349"/>
        <xdr:cNvCxnSpPr/>
      </xdr:nvCxnSpPr>
      <xdr:spPr>
        <a:xfrm>
          <a:off x="10388600" y="888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53975</xdr:rowOff>
    </xdr:from>
    <xdr:to>
      <xdr:col>15</xdr:col>
      <xdr:colOff>180975</xdr:colOff>
      <xdr:row>58</xdr:row>
      <xdr:rowOff>66319</xdr:rowOff>
    </xdr:to>
    <xdr:cxnSp macro="">
      <xdr:nvCxnSpPr>
        <xdr:cNvPr id="351" name="直線コネクタ 350"/>
        <xdr:cNvCxnSpPr/>
      </xdr:nvCxnSpPr>
      <xdr:spPr>
        <a:xfrm>
          <a:off x="9639300" y="9998075"/>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27195</xdr:rowOff>
    </xdr:from>
    <xdr:ext cx="534377" cy="259045"/>
    <xdr:sp macro="" textlink="">
      <xdr:nvSpPr>
        <xdr:cNvPr id="352" name="普通建設事業費平均値テキスト"/>
        <xdr:cNvSpPr txBox="1"/>
      </xdr:nvSpPr>
      <xdr:spPr>
        <a:xfrm>
          <a:off x="10528300" y="945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4318</xdr:rowOff>
    </xdr:from>
    <xdr:to>
      <xdr:col>15</xdr:col>
      <xdr:colOff>231775</xdr:colOff>
      <xdr:row>56</xdr:row>
      <xdr:rowOff>105918</xdr:rowOff>
    </xdr:to>
    <xdr:sp macro="" textlink="">
      <xdr:nvSpPr>
        <xdr:cNvPr id="353" name="フローチャート : 判断 352"/>
        <xdr:cNvSpPr/>
      </xdr:nvSpPr>
      <xdr:spPr>
        <a:xfrm>
          <a:off x="10426700" y="960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159188</xdr:rowOff>
    </xdr:from>
    <xdr:to>
      <xdr:col>14</xdr:col>
      <xdr:colOff>28575</xdr:colOff>
      <xdr:row>58</xdr:row>
      <xdr:rowOff>53975</xdr:rowOff>
    </xdr:to>
    <xdr:cxnSp macro="">
      <xdr:nvCxnSpPr>
        <xdr:cNvPr id="354" name="直線コネクタ 353"/>
        <xdr:cNvCxnSpPr/>
      </xdr:nvCxnSpPr>
      <xdr:spPr>
        <a:xfrm>
          <a:off x="8750300" y="9760388"/>
          <a:ext cx="889000" cy="23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39275</xdr:rowOff>
    </xdr:from>
    <xdr:to>
      <xdr:col>14</xdr:col>
      <xdr:colOff>79375</xdr:colOff>
      <xdr:row>55</xdr:row>
      <xdr:rowOff>140875</xdr:rowOff>
    </xdr:to>
    <xdr:sp macro="" textlink="">
      <xdr:nvSpPr>
        <xdr:cNvPr id="355" name="フローチャート : 判断 354"/>
        <xdr:cNvSpPr/>
      </xdr:nvSpPr>
      <xdr:spPr>
        <a:xfrm>
          <a:off x="9588500" y="94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157402</xdr:rowOff>
    </xdr:from>
    <xdr:ext cx="534377" cy="259045"/>
    <xdr:sp macro="" textlink="">
      <xdr:nvSpPr>
        <xdr:cNvPr id="356" name="テキスト ボックス 355"/>
        <xdr:cNvSpPr txBox="1"/>
      </xdr:nvSpPr>
      <xdr:spPr>
        <a:xfrm>
          <a:off x="9372111" y="924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159188</xdr:rowOff>
    </xdr:from>
    <xdr:to>
      <xdr:col>12</xdr:col>
      <xdr:colOff>511175</xdr:colOff>
      <xdr:row>57</xdr:row>
      <xdr:rowOff>149434</xdr:rowOff>
    </xdr:to>
    <xdr:cxnSp macro="">
      <xdr:nvCxnSpPr>
        <xdr:cNvPr id="357" name="直線コネクタ 356"/>
        <xdr:cNvCxnSpPr/>
      </xdr:nvCxnSpPr>
      <xdr:spPr>
        <a:xfrm flipV="1">
          <a:off x="7861300" y="9760388"/>
          <a:ext cx="889000" cy="16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91948</xdr:rowOff>
    </xdr:from>
    <xdr:to>
      <xdr:col>12</xdr:col>
      <xdr:colOff>561975</xdr:colOff>
      <xdr:row>56</xdr:row>
      <xdr:rowOff>22098</xdr:rowOff>
    </xdr:to>
    <xdr:sp macro="" textlink="">
      <xdr:nvSpPr>
        <xdr:cNvPr id="358" name="フローチャート : 判断 357"/>
        <xdr:cNvSpPr/>
      </xdr:nvSpPr>
      <xdr:spPr>
        <a:xfrm>
          <a:off x="8699500" y="952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38625</xdr:rowOff>
    </xdr:from>
    <xdr:ext cx="534377" cy="259045"/>
    <xdr:sp macro="" textlink="">
      <xdr:nvSpPr>
        <xdr:cNvPr id="359" name="テキスト ボックス 358"/>
        <xdr:cNvSpPr txBox="1"/>
      </xdr:nvSpPr>
      <xdr:spPr>
        <a:xfrm>
          <a:off x="8483111" y="929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126841</xdr:rowOff>
    </xdr:from>
    <xdr:to>
      <xdr:col>11</xdr:col>
      <xdr:colOff>307975</xdr:colOff>
      <xdr:row>57</xdr:row>
      <xdr:rowOff>149434</xdr:rowOff>
    </xdr:to>
    <xdr:cxnSp macro="">
      <xdr:nvCxnSpPr>
        <xdr:cNvPr id="360" name="直線コネクタ 359"/>
        <xdr:cNvCxnSpPr/>
      </xdr:nvCxnSpPr>
      <xdr:spPr>
        <a:xfrm>
          <a:off x="6972300" y="9899491"/>
          <a:ext cx="8890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60458</xdr:rowOff>
    </xdr:from>
    <xdr:to>
      <xdr:col>11</xdr:col>
      <xdr:colOff>358775</xdr:colOff>
      <xdr:row>56</xdr:row>
      <xdr:rowOff>162058</xdr:rowOff>
    </xdr:to>
    <xdr:sp macro="" textlink="">
      <xdr:nvSpPr>
        <xdr:cNvPr id="361" name="フローチャート : 判断 360"/>
        <xdr:cNvSpPr/>
      </xdr:nvSpPr>
      <xdr:spPr>
        <a:xfrm>
          <a:off x="7810500" y="9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7135</xdr:rowOff>
    </xdr:from>
    <xdr:ext cx="534377" cy="259045"/>
    <xdr:sp macro="" textlink="">
      <xdr:nvSpPr>
        <xdr:cNvPr id="362" name="テキスト ボックス 361"/>
        <xdr:cNvSpPr txBox="1"/>
      </xdr:nvSpPr>
      <xdr:spPr>
        <a:xfrm>
          <a:off x="7594111" y="943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99702</xdr:rowOff>
    </xdr:from>
    <xdr:to>
      <xdr:col>10</xdr:col>
      <xdr:colOff>155575</xdr:colOff>
      <xdr:row>57</xdr:row>
      <xdr:rowOff>29852</xdr:rowOff>
    </xdr:to>
    <xdr:sp macro="" textlink="">
      <xdr:nvSpPr>
        <xdr:cNvPr id="363" name="フローチャート : 判断 362"/>
        <xdr:cNvSpPr/>
      </xdr:nvSpPr>
      <xdr:spPr>
        <a:xfrm>
          <a:off x="6921500" y="970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46379</xdr:rowOff>
    </xdr:from>
    <xdr:ext cx="534377" cy="259045"/>
    <xdr:sp macro="" textlink="">
      <xdr:nvSpPr>
        <xdr:cNvPr id="364" name="テキスト ボックス 363"/>
        <xdr:cNvSpPr txBox="1"/>
      </xdr:nvSpPr>
      <xdr:spPr>
        <a:xfrm>
          <a:off x="6705111" y="947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15519</xdr:rowOff>
    </xdr:from>
    <xdr:to>
      <xdr:col>15</xdr:col>
      <xdr:colOff>231775</xdr:colOff>
      <xdr:row>58</xdr:row>
      <xdr:rowOff>117119</xdr:rowOff>
    </xdr:to>
    <xdr:sp macro="" textlink="">
      <xdr:nvSpPr>
        <xdr:cNvPr id="370" name="円/楕円 369"/>
        <xdr:cNvSpPr/>
      </xdr:nvSpPr>
      <xdr:spPr>
        <a:xfrm>
          <a:off x="10426700" y="995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165396</xdr:rowOff>
    </xdr:from>
    <xdr:ext cx="534377" cy="259045"/>
    <xdr:sp macro="" textlink="">
      <xdr:nvSpPr>
        <xdr:cNvPr id="371" name="普通建設事業費該当値テキスト"/>
        <xdr:cNvSpPr txBox="1"/>
      </xdr:nvSpPr>
      <xdr:spPr>
        <a:xfrm>
          <a:off x="10528300"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27,852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3175</xdr:rowOff>
    </xdr:from>
    <xdr:to>
      <xdr:col>14</xdr:col>
      <xdr:colOff>79375</xdr:colOff>
      <xdr:row>58</xdr:row>
      <xdr:rowOff>104775</xdr:rowOff>
    </xdr:to>
    <xdr:sp macro="" textlink="">
      <xdr:nvSpPr>
        <xdr:cNvPr id="372" name="円/楕円 371"/>
        <xdr:cNvSpPr/>
      </xdr:nvSpPr>
      <xdr:spPr>
        <a:xfrm>
          <a:off x="9588500" y="99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95902</xdr:rowOff>
    </xdr:from>
    <xdr:ext cx="534377" cy="259045"/>
    <xdr:sp macro="" textlink="">
      <xdr:nvSpPr>
        <xdr:cNvPr id="373" name="テキスト ボックス 372"/>
        <xdr:cNvSpPr txBox="1"/>
      </xdr:nvSpPr>
      <xdr:spPr>
        <a:xfrm>
          <a:off x="9372111" y="1004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28,500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108388</xdr:rowOff>
    </xdr:from>
    <xdr:to>
      <xdr:col>12</xdr:col>
      <xdr:colOff>561975</xdr:colOff>
      <xdr:row>57</xdr:row>
      <xdr:rowOff>38538</xdr:rowOff>
    </xdr:to>
    <xdr:sp macro="" textlink="">
      <xdr:nvSpPr>
        <xdr:cNvPr id="374" name="円/楕円 373"/>
        <xdr:cNvSpPr/>
      </xdr:nvSpPr>
      <xdr:spPr>
        <a:xfrm>
          <a:off x="8699500" y="97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29665</xdr:rowOff>
    </xdr:from>
    <xdr:ext cx="534377" cy="259045"/>
    <xdr:sp macro="" textlink="">
      <xdr:nvSpPr>
        <xdr:cNvPr id="375" name="テキスト ボックス 374"/>
        <xdr:cNvSpPr txBox="1"/>
      </xdr:nvSpPr>
      <xdr:spPr>
        <a:xfrm>
          <a:off x="8483111" y="980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40,977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98634</xdr:rowOff>
    </xdr:from>
    <xdr:to>
      <xdr:col>11</xdr:col>
      <xdr:colOff>358775</xdr:colOff>
      <xdr:row>58</xdr:row>
      <xdr:rowOff>28784</xdr:rowOff>
    </xdr:to>
    <xdr:sp macro="" textlink="">
      <xdr:nvSpPr>
        <xdr:cNvPr id="376" name="円/楕円 375"/>
        <xdr:cNvSpPr/>
      </xdr:nvSpPr>
      <xdr:spPr>
        <a:xfrm>
          <a:off x="7810500" y="987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19911</xdr:rowOff>
    </xdr:from>
    <xdr:ext cx="534377" cy="259045"/>
    <xdr:sp macro="" textlink="">
      <xdr:nvSpPr>
        <xdr:cNvPr id="377" name="テキスト ボックス 376"/>
        <xdr:cNvSpPr txBox="1"/>
      </xdr:nvSpPr>
      <xdr:spPr>
        <a:xfrm>
          <a:off x="7594111" y="996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32,489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76041</xdr:rowOff>
    </xdr:from>
    <xdr:to>
      <xdr:col>10</xdr:col>
      <xdr:colOff>155575</xdr:colOff>
      <xdr:row>58</xdr:row>
      <xdr:rowOff>6191</xdr:rowOff>
    </xdr:to>
    <xdr:sp macro="" textlink="">
      <xdr:nvSpPr>
        <xdr:cNvPr id="378" name="円/楕円 377"/>
        <xdr:cNvSpPr/>
      </xdr:nvSpPr>
      <xdr:spPr>
        <a:xfrm>
          <a:off x="6921500" y="984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168768</xdr:rowOff>
    </xdr:from>
    <xdr:ext cx="534377" cy="259045"/>
    <xdr:sp macro="" textlink="">
      <xdr:nvSpPr>
        <xdr:cNvPr id="379" name="テキスト ボックス 378"/>
        <xdr:cNvSpPr txBox="1"/>
      </xdr:nvSpPr>
      <xdr:spPr>
        <a:xfrm>
          <a:off x="6705111" y="994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6693</xdr:rowOff>
    </xdr:from>
    <xdr:to>
      <xdr:col>15</xdr:col>
      <xdr:colOff>180340</xdr:colOff>
      <xdr:row>78</xdr:row>
      <xdr:rowOff>165988</xdr:rowOff>
    </xdr:to>
    <xdr:cxnSp macro="">
      <xdr:nvCxnSpPr>
        <xdr:cNvPr id="403" name="直線コネクタ 402"/>
        <xdr:cNvCxnSpPr/>
      </xdr:nvCxnSpPr>
      <xdr:spPr>
        <a:xfrm flipV="1">
          <a:off x="10475595" y="12008193"/>
          <a:ext cx="1270" cy="153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169815</xdr:rowOff>
    </xdr:from>
    <xdr:ext cx="469744" cy="259045"/>
    <xdr:sp macro="" textlink="">
      <xdr:nvSpPr>
        <xdr:cNvPr id="404" name="普通建設事業費 （ うち新規整備　）最小値テキスト"/>
        <xdr:cNvSpPr txBox="1"/>
      </xdr:nvSpPr>
      <xdr:spPr>
        <a:xfrm>
          <a:off x="10528300" y="1354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1,310</a:t>
          </a:r>
          <a:endParaRPr kumimoji="1" lang="ja-JP" altLang="en-US" sz="1000" b="1">
            <a:latin typeface="ＭＳ Ｐゴシック"/>
          </a:endParaRPr>
        </a:p>
      </xdr:txBody>
    </xdr:sp>
    <xdr:clientData/>
  </xdr:oneCellAnchor>
  <xdr:twoCellAnchor>
    <xdr:from>
      <xdr:col>15</xdr:col>
      <xdr:colOff>92075</xdr:colOff>
      <xdr:row>78</xdr:row>
      <xdr:rowOff>165988</xdr:rowOff>
    </xdr:from>
    <xdr:to>
      <xdr:col>15</xdr:col>
      <xdr:colOff>269875</xdr:colOff>
      <xdr:row>78</xdr:row>
      <xdr:rowOff>165988</xdr:rowOff>
    </xdr:to>
    <xdr:cxnSp macro="">
      <xdr:nvCxnSpPr>
        <xdr:cNvPr id="405" name="直線コネクタ 404"/>
        <xdr:cNvCxnSpPr/>
      </xdr:nvCxnSpPr>
      <xdr:spPr>
        <a:xfrm>
          <a:off x="10388600" y="1353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124820</xdr:rowOff>
    </xdr:from>
    <xdr:ext cx="534377" cy="259045"/>
    <xdr:sp macro="" textlink="">
      <xdr:nvSpPr>
        <xdr:cNvPr id="406" name="普通建設事業費 （ うち新規整備　）最大値テキスト"/>
        <xdr:cNvSpPr txBox="1"/>
      </xdr:nvSpPr>
      <xdr:spPr>
        <a:xfrm>
          <a:off x="10528300" y="1178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41,491</a:t>
          </a:r>
          <a:endParaRPr kumimoji="1" lang="ja-JP" altLang="en-US" sz="1000" b="1">
            <a:latin typeface="ＭＳ Ｐゴシック"/>
          </a:endParaRPr>
        </a:p>
      </xdr:txBody>
    </xdr:sp>
    <xdr:clientData/>
  </xdr:oneCellAnchor>
  <xdr:twoCellAnchor>
    <xdr:from>
      <xdr:col>15</xdr:col>
      <xdr:colOff>92075</xdr:colOff>
      <xdr:row>70</xdr:row>
      <xdr:rowOff>6693</xdr:rowOff>
    </xdr:from>
    <xdr:to>
      <xdr:col>15</xdr:col>
      <xdr:colOff>269875</xdr:colOff>
      <xdr:row>70</xdr:row>
      <xdr:rowOff>6693</xdr:rowOff>
    </xdr:to>
    <xdr:cxnSp macro="">
      <xdr:nvCxnSpPr>
        <xdr:cNvPr id="407" name="直線コネクタ 406"/>
        <xdr:cNvCxnSpPr/>
      </xdr:nvCxnSpPr>
      <xdr:spPr>
        <a:xfrm>
          <a:off x="10388600" y="12008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52642</xdr:rowOff>
    </xdr:from>
    <xdr:to>
      <xdr:col>15</xdr:col>
      <xdr:colOff>180975</xdr:colOff>
      <xdr:row>78</xdr:row>
      <xdr:rowOff>3111</xdr:rowOff>
    </xdr:to>
    <xdr:cxnSp macro="">
      <xdr:nvCxnSpPr>
        <xdr:cNvPr id="408" name="直線コネクタ 407"/>
        <xdr:cNvCxnSpPr/>
      </xdr:nvCxnSpPr>
      <xdr:spPr>
        <a:xfrm>
          <a:off x="9639300" y="13254292"/>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88840</xdr:rowOff>
    </xdr:from>
    <xdr:ext cx="534377" cy="259045"/>
    <xdr:sp macro="" textlink="">
      <xdr:nvSpPr>
        <xdr:cNvPr id="409" name="普通建設事業費 （ うち新規整備　）平均値テキスト"/>
        <xdr:cNvSpPr txBox="1"/>
      </xdr:nvSpPr>
      <xdr:spPr>
        <a:xfrm>
          <a:off x="10528300" y="12776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65963</xdr:rowOff>
    </xdr:from>
    <xdr:to>
      <xdr:col>15</xdr:col>
      <xdr:colOff>231775</xdr:colOff>
      <xdr:row>75</xdr:row>
      <xdr:rowOff>167563</xdr:rowOff>
    </xdr:to>
    <xdr:sp macro="" textlink="">
      <xdr:nvSpPr>
        <xdr:cNvPr id="410" name="フローチャート : 判断 409"/>
        <xdr:cNvSpPr/>
      </xdr:nvSpPr>
      <xdr:spPr>
        <a:xfrm>
          <a:off x="10426700" y="1292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74</xdr:row>
      <xdr:rowOff>40894</xdr:rowOff>
    </xdr:from>
    <xdr:to>
      <xdr:col>14</xdr:col>
      <xdr:colOff>79375</xdr:colOff>
      <xdr:row>74</xdr:row>
      <xdr:rowOff>142494</xdr:rowOff>
    </xdr:to>
    <xdr:sp macro="" textlink="">
      <xdr:nvSpPr>
        <xdr:cNvPr id="411" name="フローチャート : 判断 410"/>
        <xdr:cNvSpPr/>
      </xdr:nvSpPr>
      <xdr:spPr>
        <a:xfrm>
          <a:off x="9588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159021</xdr:rowOff>
    </xdr:from>
    <xdr:ext cx="534377" cy="259045"/>
    <xdr:sp macro="" textlink="">
      <xdr:nvSpPr>
        <xdr:cNvPr id="412" name="テキスト ボックス 411"/>
        <xdr:cNvSpPr txBox="1"/>
      </xdr:nvSpPr>
      <xdr:spPr>
        <a:xfrm>
          <a:off x="9372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123761</xdr:rowOff>
    </xdr:from>
    <xdr:to>
      <xdr:col>15</xdr:col>
      <xdr:colOff>231775</xdr:colOff>
      <xdr:row>78</xdr:row>
      <xdr:rowOff>53911</xdr:rowOff>
    </xdr:to>
    <xdr:sp macro="" textlink="">
      <xdr:nvSpPr>
        <xdr:cNvPr id="418" name="円/楕円 417"/>
        <xdr:cNvSpPr/>
      </xdr:nvSpPr>
      <xdr:spPr>
        <a:xfrm>
          <a:off x="10426700" y="1332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102188</xdr:rowOff>
    </xdr:from>
    <xdr:ext cx="469744" cy="259045"/>
    <xdr:sp macro="" textlink="">
      <xdr:nvSpPr>
        <xdr:cNvPr id="419" name="普通建設事業費 （ うち新規整備　）該当値テキスト"/>
        <xdr:cNvSpPr txBox="1"/>
      </xdr:nvSpPr>
      <xdr:spPr>
        <a:xfrm>
          <a:off x="10528300" y="1330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1842</xdr:rowOff>
    </xdr:from>
    <xdr:to>
      <xdr:col>14</xdr:col>
      <xdr:colOff>79375</xdr:colOff>
      <xdr:row>77</xdr:row>
      <xdr:rowOff>103442</xdr:rowOff>
    </xdr:to>
    <xdr:sp macro="" textlink="">
      <xdr:nvSpPr>
        <xdr:cNvPr id="420" name="円/楕円 419"/>
        <xdr:cNvSpPr/>
      </xdr:nvSpPr>
      <xdr:spPr>
        <a:xfrm>
          <a:off x="9588500" y="132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94569</xdr:rowOff>
    </xdr:from>
    <xdr:ext cx="469744" cy="259045"/>
    <xdr:sp macro="" textlink="">
      <xdr:nvSpPr>
        <xdr:cNvPr id="421" name="テキスト ボックス 420"/>
        <xdr:cNvSpPr txBox="1"/>
      </xdr:nvSpPr>
      <xdr:spPr>
        <a:xfrm>
          <a:off x="9404427" y="132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13,056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5" name="テキスト ボックス 43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7" name="テキスト ボックス 43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9" name="テキスト ボックス 43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1" name="テキスト ボックス 44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101958</xdr:rowOff>
    </xdr:from>
    <xdr:to>
      <xdr:col>15</xdr:col>
      <xdr:colOff>180340</xdr:colOff>
      <xdr:row>98</xdr:row>
      <xdr:rowOff>25766</xdr:rowOff>
    </xdr:to>
    <xdr:cxnSp macro="">
      <xdr:nvCxnSpPr>
        <xdr:cNvPr id="443" name="直線コネクタ 442"/>
        <xdr:cNvCxnSpPr/>
      </xdr:nvCxnSpPr>
      <xdr:spPr>
        <a:xfrm flipV="1">
          <a:off x="10475595" y="15532458"/>
          <a:ext cx="1270" cy="129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29593</xdr:rowOff>
    </xdr:from>
    <xdr:ext cx="469744" cy="259045"/>
    <xdr:sp macro="" textlink="">
      <xdr:nvSpPr>
        <xdr:cNvPr id="444" name="普通建設事業費 （ うち更新整備　）最小値テキスト"/>
        <xdr:cNvSpPr txBox="1"/>
      </xdr:nvSpPr>
      <xdr:spPr>
        <a:xfrm>
          <a:off x="10528300" y="1683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4,984</a:t>
          </a:r>
          <a:endParaRPr kumimoji="1" lang="ja-JP" altLang="en-US" sz="1000" b="1">
            <a:latin typeface="ＭＳ Ｐゴシック"/>
          </a:endParaRPr>
        </a:p>
      </xdr:txBody>
    </xdr:sp>
    <xdr:clientData/>
  </xdr:oneCellAnchor>
  <xdr:twoCellAnchor>
    <xdr:from>
      <xdr:col>15</xdr:col>
      <xdr:colOff>92075</xdr:colOff>
      <xdr:row>98</xdr:row>
      <xdr:rowOff>25766</xdr:rowOff>
    </xdr:from>
    <xdr:to>
      <xdr:col>15</xdr:col>
      <xdr:colOff>269875</xdr:colOff>
      <xdr:row>98</xdr:row>
      <xdr:rowOff>25766</xdr:rowOff>
    </xdr:to>
    <xdr:cxnSp macro="">
      <xdr:nvCxnSpPr>
        <xdr:cNvPr id="445" name="直線コネクタ 444"/>
        <xdr:cNvCxnSpPr/>
      </xdr:nvCxnSpPr>
      <xdr:spPr>
        <a:xfrm>
          <a:off x="10388600" y="168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48635</xdr:rowOff>
    </xdr:from>
    <xdr:ext cx="534377" cy="259045"/>
    <xdr:sp macro="" textlink="">
      <xdr:nvSpPr>
        <xdr:cNvPr id="446" name="普通建設事業費 （ うち更新整備　）最大値テキスト"/>
        <xdr:cNvSpPr txBox="1"/>
      </xdr:nvSpPr>
      <xdr:spPr>
        <a:xfrm>
          <a:off x="10528300" y="1530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61,651</a:t>
          </a:r>
          <a:endParaRPr kumimoji="1" lang="ja-JP" altLang="en-US" sz="1000" b="1">
            <a:latin typeface="ＭＳ Ｐゴシック"/>
          </a:endParaRPr>
        </a:p>
      </xdr:txBody>
    </xdr:sp>
    <xdr:clientData/>
  </xdr:oneCellAnchor>
  <xdr:twoCellAnchor>
    <xdr:from>
      <xdr:col>15</xdr:col>
      <xdr:colOff>92075</xdr:colOff>
      <xdr:row>90</xdr:row>
      <xdr:rowOff>101958</xdr:rowOff>
    </xdr:from>
    <xdr:to>
      <xdr:col>15</xdr:col>
      <xdr:colOff>269875</xdr:colOff>
      <xdr:row>90</xdr:row>
      <xdr:rowOff>101958</xdr:rowOff>
    </xdr:to>
    <xdr:cxnSp macro="">
      <xdr:nvCxnSpPr>
        <xdr:cNvPr id="447" name="直線コネクタ 446"/>
        <xdr:cNvCxnSpPr/>
      </xdr:nvCxnSpPr>
      <xdr:spPr>
        <a:xfrm>
          <a:off x="10388600" y="1553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130808</xdr:rowOff>
    </xdr:from>
    <xdr:to>
      <xdr:col>15</xdr:col>
      <xdr:colOff>180975</xdr:colOff>
      <xdr:row>97</xdr:row>
      <xdr:rowOff>36601</xdr:rowOff>
    </xdr:to>
    <xdr:cxnSp macro="">
      <xdr:nvCxnSpPr>
        <xdr:cNvPr id="448" name="直線コネクタ 447"/>
        <xdr:cNvCxnSpPr/>
      </xdr:nvCxnSpPr>
      <xdr:spPr>
        <a:xfrm flipV="1">
          <a:off x="9639300" y="16590008"/>
          <a:ext cx="838200" cy="7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152857</xdr:rowOff>
    </xdr:from>
    <xdr:ext cx="534377" cy="259045"/>
    <xdr:sp macro="" textlink="">
      <xdr:nvSpPr>
        <xdr:cNvPr id="449" name="普通建設事業費 （ うち更新整備　）平均値テキスト"/>
        <xdr:cNvSpPr txBox="1"/>
      </xdr:nvSpPr>
      <xdr:spPr>
        <a:xfrm>
          <a:off x="10528300" y="16269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129980</xdr:rowOff>
    </xdr:from>
    <xdr:to>
      <xdr:col>15</xdr:col>
      <xdr:colOff>231775</xdr:colOff>
      <xdr:row>96</xdr:row>
      <xdr:rowOff>60130</xdr:rowOff>
    </xdr:to>
    <xdr:sp macro="" textlink="">
      <xdr:nvSpPr>
        <xdr:cNvPr id="450" name="フローチャート : 判断 449"/>
        <xdr:cNvSpPr/>
      </xdr:nvSpPr>
      <xdr:spPr>
        <a:xfrm>
          <a:off x="10426700" y="1641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51" name="フローチャート : 判断 450"/>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61454</xdr:rowOff>
    </xdr:from>
    <xdr:ext cx="534377" cy="259045"/>
    <xdr:sp macro="" textlink="">
      <xdr:nvSpPr>
        <xdr:cNvPr id="452" name="テキスト ボックス 451"/>
        <xdr:cNvSpPr txBox="1"/>
      </xdr:nvSpPr>
      <xdr:spPr>
        <a:xfrm>
          <a:off x="9372111" y="161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80008</xdr:rowOff>
    </xdr:from>
    <xdr:to>
      <xdr:col>15</xdr:col>
      <xdr:colOff>231775</xdr:colOff>
      <xdr:row>97</xdr:row>
      <xdr:rowOff>10158</xdr:rowOff>
    </xdr:to>
    <xdr:sp macro="" textlink="">
      <xdr:nvSpPr>
        <xdr:cNvPr id="458" name="円/楕円 457"/>
        <xdr:cNvSpPr/>
      </xdr:nvSpPr>
      <xdr:spPr>
        <a:xfrm>
          <a:off x="10426700" y="1653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58435</xdr:rowOff>
    </xdr:from>
    <xdr:ext cx="534377" cy="259045"/>
    <xdr:sp macro="" textlink="">
      <xdr:nvSpPr>
        <xdr:cNvPr id="459" name="普通建設事業費 （ うち更新整備　）該当値テキスト"/>
        <xdr:cNvSpPr txBox="1"/>
      </xdr:nvSpPr>
      <xdr:spPr>
        <a:xfrm>
          <a:off x="10528300" y="1651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15,389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157251</xdr:rowOff>
    </xdr:from>
    <xdr:to>
      <xdr:col>14</xdr:col>
      <xdr:colOff>79375</xdr:colOff>
      <xdr:row>97</xdr:row>
      <xdr:rowOff>87401</xdr:rowOff>
    </xdr:to>
    <xdr:sp macro="" textlink="">
      <xdr:nvSpPr>
        <xdr:cNvPr id="460" name="円/楕円 459"/>
        <xdr:cNvSpPr/>
      </xdr:nvSpPr>
      <xdr:spPr>
        <a:xfrm>
          <a:off x="9588500" y="166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78528</xdr:rowOff>
    </xdr:from>
    <xdr:ext cx="534377" cy="259045"/>
    <xdr:sp macro="" textlink="">
      <xdr:nvSpPr>
        <xdr:cNvPr id="461" name="テキスト ボックス 460"/>
        <xdr:cNvSpPr txBox="1"/>
      </xdr:nvSpPr>
      <xdr:spPr>
        <a:xfrm>
          <a:off x="9372111" y="1670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2" name="直線コネクタ 47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3" name="テキスト ボックス 47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4" name="直線コネクタ 47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5" name="テキスト ボックス 474"/>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6" name="直線コネクタ 47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111777</xdr:rowOff>
    </xdr:from>
    <xdr:ext cx="467179" cy="259045"/>
    <xdr:sp macro="" textlink="">
      <xdr:nvSpPr>
        <xdr:cNvPr id="477" name="テキスト ボックス 476"/>
        <xdr:cNvSpPr txBox="1"/>
      </xdr:nvSpPr>
      <xdr:spPr>
        <a:xfrm>
          <a:off x="11978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8" name="直線コネクタ 47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9" name="テキスト ボックス 478"/>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169418</xdr:rowOff>
    </xdr:from>
    <xdr:to>
      <xdr:col>23</xdr:col>
      <xdr:colOff>516889</xdr:colOff>
      <xdr:row>38</xdr:row>
      <xdr:rowOff>25400</xdr:rowOff>
    </xdr:to>
    <xdr:cxnSp macro="">
      <xdr:nvCxnSpPr>
        <xdr:cNvPr id="481" name="直線コネクタ 480"/>
        <xdr:cNvCxnSpPr/>
      </xdr:nvCxnSpPr>
      <xdr:spPr>
        <a:xfrm flipV="1">
          <a:off x="16317595" y="53129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3" name="直線コネクタ 48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116095</xdr:rowOff>
    </xdr:from>
    <xdr:ext cx="469744" cy="259045"/>
    <xdr:sp macro="" textlink="">
      <xdr:nvSpPr>
        <xdr:cNvPr id="484" name="災害復旧事業費最大値テキスト"/>
        <xdr:cNvSpPr txBox="1"/>
      </xdr:nvSpPr>
      <xdr:spPr>
        <a:xfrm>
          <a:off x="16370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30</xdr:row>
      <xdr:rowOff>169418</xdr:rowOff>
    </xdr:from>
    <xdr:to>
      <xdr:col>23</xdr:col>
      <xdr:colOff>606425</xdr:colOff>
      <xdr:row>30</xdr:row>
      <xdr:rowOff>169418</xdr:rowOff>
    </xdr:to>
    <xdr:cxnSp macro="">
      <xdr:nvCxnSpPr>
        <xdr:cNvPr id="485" name="直線コネクタ 484"/>
        <xdr:cNvCxnSpPr/>
      </xdr:nvCxnSpPr>
      <xdr:spPr>
        <a:xfrm>
          <a:off x="16230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149416</xdr:rowOff>
    </xdr:from>
    <xdr:to>
      <xdr:col>23</xdr:col>
      <xdr:colOff>517525</xdr:colOff>
      <xdr:row>35</xdr:row>
      <xdr:rowOff>120269</xdr:rowOff>
    </xdr:to>
    <xdr:cxnSp macro="">
      <xdr:nvCxnSpPr>
        <xdr:cNvPr id="486" name="直線コネクタ 485"/>
        <xdr:cNvCxnSpPr/>
      </xdr:nvCxnSpPr>
      <xdr:spPr>
        <a:xfrm flipV="1">
          <a:off x="15481300" y="5807266"/>
          <a:ext cx="838200" cy="31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9034</xdr:rowOff>
    </xdr:from>
    <xdr:ext cx="378565" cy="259045"/>
    <xdr:sp macro="" textlink="">
      <xdr:nvSpPr>
        <xdr:cNvPr id="487" name="災害復旧事業費平均値テキスト"/>
        <xdr:cNvSpPr txBox="1"/>
      </xdr:nvSpPr>
      <xdr:spPr>
        <a:xfrm>
          <a:off x="16370300" y="6181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30607</xdr:rowOff>
    </xdr:from>
    <xdr:to>
      <xdr:col>23</xdr:col>
      <xdr:colOff>568325</xdr:colOff>
      <xdr:row>36</xdr:row>
      <xdr:rowOff>132207</xdr:rowOff>
    </xdr:to>
    <xdr:sp macro="" textlink="">
      <xdr:nvSpPr>
        <xdr:cNvPr id="488" name="フローチャート : 判断 487"/>
        <xdr:cNvSpPr/>
      </xdr:nvSpPr>
      <xdr:spPr>
        <a:xfrm>
          <a:off x="16268700" y="620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120269</xdr:rowOff>
    </xdr:from>
    <xdr:to>
      <xdr:col>22</xdr:col>
      <xdr:colOff>365125</xdr:colOff>
      <xdr:row>38</xdr:row>
      <xdr:rowOff>25400</xdr:rowOff>
    </xdr:to>
    <xdr:cxnSp macro="">
      <xdr:nvCxnSpPr>
        <xdr:cNvPr id="489" name="直線コネクタ 488"/>
        <xdr:cNvCxnSpPr/>
      </xdr:nvCxnSpPr>
      <xdr:spPr>
        <a:xfrm flipV="1">
          <a:off x="14592300" y="6121019"/>
          <a:ext cx="889000" cy="4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96329</xdr:rowOff>
    </xdr:from>
    <xdr:to>
      <xdr:col>22</xdr:col>
      <xdr:colOff>415925</xdr:colOff>
      <xdr:row>36</xdr:row>
      <xdr:rowOff>26479</xdr:rowOff>
    </xdr:to>
    <xdr:sp macro="" textlink="">
      <xdr:nvSpPr>
        <xdr:cNvPr id="490" name="フローチャート : 判断 489"/>
        <xdr:cNvSpPr/>
      </xdr:nvSpPr>
      <xdr:spPr>
        <a:xfrm>
          <a:off x="15430500" y="60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17606</xdr:rowOff>
    </xdr:from>
    <xdr:ext cx="378565" cy="259045"/>
    <xdr:sp macro="" textlink="">
      <xdr:nvSpPr>
        <xdr:cNvPr id="491" name="テキスト ボックス 490"/>
        <xdr:cNvSpPr txBox="1"/>
      </xdr:nvSpPr>
      <xdr:spPr>
        <a:xfrm>
          <a:off x="15292017" y="618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20828</xdr:rowOff>
    </xdr:from>
    <xdr:to>
      <xdr:col>21</xdr:col>
      <xdr:colOff>161925</xdr:colOff>
      <xdr:row>38</xdr:row>
      <xdr:rowOff>25400</xdr:rowOff>
    </xdr:to>
    <xdr:cxnSp macro="">
      <xdr:nvCxnSpPr>
        <xdr:cNvPr id="492" name="直線コネクタ 491"/>
        <xdr:cNvCxnSpPr/>
      </xdr:nvCxnSpPr>
      <xdr:spPr>
        <a:xfrm>
          <a:off x="13703300" y="6535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85471</xdr:rowOff>
    </xdr:from>
    <xdr:to>
      <xdr:col>21</xdr:col>
      <xdr:colOff>212725</xdr:colOff>
      <xdr:row>36</xdr:row>
      <xdr:rowOff>15621</xdr:rowOff>
    </xdr:to>
    <xdr:sp macro="" textlink="">
      <xdr:nvSpPr>
        <xdr:cNvPr id="493" name="フローチャート : 判断 492"/>
        <xdr:cNvSpPr/>
      </xdr:nvSpPr>
      <xdr:spPr>
        <a:xfrm>
          <a:off x="14541500" y="608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34</xdr:row>
      <xdr:rowOff>32148</xdr:rowOff>
    </xdr:from>
    <xdr:ext cx="378565" cy="259045"/>
    <xdr:sp macro="" textlink="">
      <xdr:nvSpPr>
        <xdr:cNvPr id="494" name="テキスト ボックス 493"/>
        <xdr:cNvSpPr txBox="1"/>
      </xdr:nvSpPr>
      <xdr:spPr>
        <a:xfrm>
          <a:off x="14403017" y="586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165989</xdr:rowOff>
    </xdr:from>
    <xdr:to>
      <xdr:col>19</xdr:col>
      <xdr:colOff>644525</xdr:colOff>
      <xdr:row>38</xdr:row>
      <xdr:rowOff>20828</xdr:rowOff>
    </xdr:to>
    <xdr:cxnSp macro="">
      <xdr:nvCxnSpPr>
        <xdr:cNvPr id="495" name="直線コネクタ 494"/>
        <xdr:cNvCxnSpPr/>
      </xdr:nvCxnSpPr>
      <xdr:spPr>
        <a:xfrm>
          <a:off x="12814300" y="5823839"/>
          <a:ext cx="889000" cy="71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142621</xdr:rowOff>
    </xdr:from>
    <xdr:to>
      <xdr:col>20</xdr:col>
      <xdr:colOff>9525</xdr:colOff>
      <xdr:row>34</xdr:row>
      <xdr:rowOff>72771</xdr:rowOff>
    </xdr:to>
    <xdr:sp macro="" textlink="">
      <xdr:nvSpPr>
        <xdr:cNvPr id="496" name="フローチャート : 判断 495"/>
        <xdr:cNvSpPr/>
      </xdr:nvSpPr>
      <xdr:spPr>
        <a:xfrm>
          <a:off x="13652500" y="58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32</xdr:row>
      <xdr:rowOff>89298</xdr:rowOff>
    </xdr:from>
    <xdr:ext cx="469744" cy="259045"/>
    <xdr:sp macro="" textlink="">
      <xdr:nvSpPr>
        <xdr:cNvPr id="497" name="テキスト ボックス 496"/>
        <xdr:cNvSpPr txBox="1"/>
      </xdr:nvSpPr>
      <xdr:spPr>
        <a:xfrm>
          <a:off x="13468427" y="557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107188</xdr:rowOff>
    </xdr:from>
    <xdr:to>
      <xdr:col>18</xdr:col>
      <xdr:colOff>492125</xdr:colOff>
      <xdr:row>34</xdr:row>
      <xdr:rowOff>37338</xdr:rowOff>
    </xdr:to>
    <xdr:sp macro="" textlink="">
      <xdr:nvSpPr>
        <xdr:cNvPr id="498" name="フローチャート : 判断 497"/>
        <xdr:cNvSpPr/>
      </xdr:nvSpPr>
      <xdr:spPr>
        <a:xfrm>
          <a:off x="12763500" y="5765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32</xdr:row>
      <xdr:rowOff>53865</xdr:rowOff>
    </xdr:from>
    <xdr:ext cx="469744" cy="259045"/>
    <xdr:sp macro="" textlink="">
      <xdr:nvSpPr>
        <xdr:cNvPr id="499" name="テキスト ボックス 498"/>
        <xdr:cNvSpPr txBox="1"/>
      </xdr:nvSpPr>
      <xdr:spPr>
        <a:xfrm>
          <a:off x="12579427" y="554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0" name="テキスト ボックス 49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1" name="テキスト ボックス 50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2" name="テキスト ボックス 50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3" name="テキスト ボックス 50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4" name="テキスト ボックス 50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98616</xdr:rowOff>
    </xdr:from>
    <xdr:to>
      <xdr:col>23</xdr:col>
      <xdr:colOff>568325</xdr:colOff>
      <xdr:row>34</xdr:row>
      <xdr:rowOff>28766</xdr:rowOff>
    </xdr:to>
    <xdr:sp macro="" textlink="">
      <xdr:nvSpPr>
        <xdr:cNvPr id="505" name="円/楕円 504"/>
        <xdr:cNvSpPr/>
      </xdr:nvSpPr>
      <xdr:spPr>
        <a:xfrm>
          <a:off x="16268700" y="575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121493</xdr:rowOff>
    </xdr:from>
    <xdr:ext cx="469744" cy="259045"/>
    <xdr:sp macro="" textlink="">
      <xdr:nvSpPr>
        <xdr:cNvPr id="506" name="災害復旧事業費該当値テキスト"/>
        <xdr:cNvSpPr txBox="1"/>
      </xdr:nvSpPr>
      <xdr:spPr>
        <a:xfrm>
          <a:off x="16370300" y="560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1,283</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69469</xdr:rowOff>
    </xdr:from>
    <xdr:to>
      <xdr:col>22</xdr:col>
      <xdr:colOff>415925</xdr:colOff>
      <xdr:row>35</xdr:row>
      <xdr:rowOff>171069</xdr:rowOff>
    </xdr:to>
    <xdr:sp macro="" textlink="">
      <xdr:nvSpPr>
        <xdr:cNvPr id="507" name="円/楕円 506"/>
        <xdr:cNvSpPr/>
      </xdr:nvSpPr>
      <xdr:spPr>
        <a:xfrm>
          <a:off x="15430500" y="607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34</xdr:row>
      <xdr:rowOff>16146</xdr:rowOff>
    </xdr:from>
    <xdr:ext cx="378565" cy="259045"/>
    <xdr:sp macro="" textlink="">
      <xdr:nvSpPr>
        <xdr:cNvPr id="508" name="テキスト ボックス 507"/>
        <xdr:cNvSpPr txBox="1"/>
      </xdr:nvSpPr>
      <xdr:spPr>
        <a:xfrm>
          <a:off x="15292017" y="5845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09" name="円/楕円 508"/>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10" name="テキスト ボックス 509"/>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141478</xdr:rowOff>
    </xdr:from>
    <xdr:to>
      <xdr:col>20</xdr:col>
      <xdr:colOff>9525</xdr:colOff>
      <xdr:row>38</xdr:row>
      <xdr:rowOff>71628</xdr:rowOff>
    </xdr:to>
    <xdr:sp macro="" textlink="">
      <xdr:nvSpPr>
        <xdr:cNvPr id="511" name="円/楕円 510"/>
        <xdr:cNvSpPr/>
      </xdr:nvSpPr>
      <xdr:spPr>
        <a:xfrm>
          <a:off x="13652500" y="64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38</xdr:row>
      <xdr:rowOff>62755</xdr:rowOff>
    </xdr:from>
    <xdr:ext cx="249299" cy="259045"/>
    <xdr:sp macro="" textlink="">
      <xdr:nvSpPr>
        <xdr:cNvPr id="512" name="テキスト ボックス 511"/>
        <xdr:cNvSpPr txBox="1"/>
      </xdr:nvSpPr>
      <xdr:spPr>
        <a:xfrm>
          <a:off x="13578649" y="6577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115189</xdr:rowOff>
    </xdr:from>
    <xdr:to>
      <xdr:col>18</xdr:col>
      <xdr:colOff>492125</xdr:colOff>
      <xdr:row>34</xdr:row>
      <xdr:rowOff>45339</xdr:rowOff>
    </xdr:to>
    <xdr:sp macro="" textlink="">
      <xdr:nvSpPr>
        <xdr:cNvPr id="513" name="円/楕円 512"/>
        <xdr:cNvSpPr/>
      </xdr:nvSpPr>
      <xdr:spPr>
        <a:xfrm>
          <a:off x="12763500" y="577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36466</xdr:rowOff>
    </xdr:from>
    <xdr:ext cx="469744" cy="259045"/>
    <xdr:sp macro="" textlink="">
      <xdr:nvSpPr>
        <xdr:cNvPr id="514" name="テキスト ボックス 513"/>
        <xdr:cNvSpPr txBox="1"/>
      </xdr:nvSpPr>
      <xdr:spPr>
        <a:xfrm>
          <a:off x="12579427" y="58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5" name="正方形/長方形 51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6" name="正方形/長方形 51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7" name="正方形/長方形 51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8" name="正方形/長方形 51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9" name="正方形/長方形 51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0" name="正方形/長方形 51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1" name="正方形/長方形 52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2" name="正方形/長方形 52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3" name="テキスト ボックス 52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4" name="直線コネクタ 52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6" name="テキスト ボックス 52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8" name="テキスト ボックス 52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0" name="直線コネクタ 52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5" name="直線コネクタ 53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7" name="フローチャート : 判断 53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8" name="直線コネクタ 53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9" name="フローチャート : 判断 53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0" name="テキスト ボックス 53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1" name="直線コネクタ 54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2" name="フローチャート : 判断 54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3" name="テキスト ボックス 54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4" name="直線コネクタ 54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5" name="フローチャート : 判断 54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6" name="テキスト ボックス 54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7" name="フローチャート : 判断 54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8" name="テキスト ボックス 54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円/楕円 55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6" name="円/楕円 55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7" name="テキスト ボックス 55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8" name="円/楕円 55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9" name="テキスト ボックス 55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0" name="円/楕円 55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1" name="テキスト ボックス 56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円/楕円 56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3" name="テキスト ボックス 56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5" name="テキスト ボックス 57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7" name="テキスト ボックス 57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9" name="テキスト ボックス 57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81" name="テキスト ボックス 58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83" name="テキスト ボックス 58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48306</xdr:rowOff>
    </xdr:from>
    <xdr:to>
      <xdr:col>23</xdr:col>
      <xdr:colOff>516889</xdr:colOff>
      <xdr:row>77</xdr:row>
      <xdr:rowOff>32006</xdr:rowOff>
    </xdr:to>
    <xdr:cxnSp macro="">
      <xdr:nvCxnSpPr>
        <xdr:cNvPr id="585" name="直線コネクタ 584"/>
        <xdr:cNvCxnSpPr/>
      </xdr:nvCxnSpPr>
      <xdr:spPr>
        <a:xfrm flipV="1">
          <a:off x="16317595" y="12049806"/>
          <a:ext cx="1269" cy="118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35833</xdr:rowOff>
    </xdr:from>
    <xdr:ext cx="534377" cy="259045"/>
    <xdr:sp macro="" textlink="">
      <xdr:nvSpPr>
        <xdr:cNvPr id="586" name="公債費最小値テキスト"/>
        <xdr:cNvSpPr txBox="1"/>
      </xdr:nvSpPr>
      <xdr:spPr>
        <a:xfrm>
          <a:off x="16370300" y="1323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77</xdr:row>
      <xdr:rowOff>32006</xdr:rowOff>
    </xdr:from>
    <xdr:to>
      <xdr:col>23</xdr:col>
      <xdr:colOff>606425</xdr:colOff>
      <xdr:row>77</xdr:row>
      <xdr:rowOff>32006</xdr:rowOff>
    </xdr:to>
    <xdr:cxnSp macro="">
      <xdr:nvCxnSpPr>
        <xdr:cNvPr id="587" name="直線コネクタ 586"/>
        <xdr:cNvCxnSpPr/>
      </xdr:nvCxnSpPr>
      <xdr:spPr>
        <a:xfrm>
          <a:off x="16230600" y="1323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166433</xdr:rowOff>
    </xdr:from>
    <xdr:ext cx="534377" cy="259045"/>
    <xdr:sp macro="" textlink="">
      <xdr:nvSpPr>
        <xdr:cNvPr id="588" name="公債費最大値テキスト"/>
        <xdr:cNvSpPr txBox="1"/>
      </xdr:nvSpPr>
      <xdr:spPr>
        <a:xfrm>
          <a:off x="16370300" y="1182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70</xdr:row>
      <xdr:rowOff>48306</xdr:rowOff>
    </xdr:from>
    <xdr:to>
      <xdr:col>23</xdr:col>
      <xdr:colOff>606425</xdr:colOff>
      <xdr:row>70</xdr:row>
      <xdr:rowOff>48306</xdr:rowOff>
    </xdr:to>
    <xdr:cxnSp macro="">
      <xdr:nvCxnSpPr>
        <xdr:cNvPr id="589" name="直線コネクタ 588"/>
        <xdr:cNvCxnSpPr/>
      </xdr:nvCxnSpPr>
      <xdr:spPr>
        <a:xfrm>
          <a:off x="16230600" y="1204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78961</xdr:rowOff>
    </xdr:from>
    <xdr:to>
      <xdr:col>23</xdr:col>
      <xdr:colOff>517525</xdr:colOff>
      <xdr:row>74</xdr:row>
      <xdr:rowOff>97478</xdr:rowOff>
    </xdr:to>
    <xdr:cxnSp macro="">
      <xdr:nvCxnSpPr>
        <xdr:cNvPr id="590" name="直線コネクタ 589"/>
        <xdr:cNvCxnSpPr/>
      </xdr:nvCxnSpPr>
      <xdr:spPr>
        <a:xfrm>
          <a:off x="15481300" y="12766261"/>
          <a:ext cx="8382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146890</xdr:rowOff>
    </xdr:from>
    <xdr:ext cx="534377" cy="259045"/>
    <xdr:sp macro="" textlink="">
      <xdr:nvSpPr>
        <xdr:cNvPr id="591" name="公債費平均値テキスト"/>
        <xdr:cNvSpPr txBox="1"/>
      </xdr:nvSpPr>
      <xdr:spPr>
        <a:xfrm>
          <a:off x="16370300" y="12491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124013</xdr:rowOff>
    </xdr:from>
    <xdr:to>
      <xdr:col>23</xdr:col>
      <xdr:colOff>568325</xdr:colOff>
      <xdr:row>74</xdr:row>
      <xdr:rowOff>54163</xdr:rowOff>
    </xdr:to>
    <xdr:sp macro="" textlink="">
      <xdr:nvSpPr>
        <xdr:cNvPr id="592" name="フローチャート : 判断 591"/>
        <xdr:cNvSpPr/>
      </xdr:nvSpPr>
      <xdr:spPr>
        <a:xfrm>
          <a:off x="162687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164457</xdr:rowOff>
    </xdr:from>
    <xdr:to>
      <xdr:col>22</xdr:col>
      <xdr:colOff>365125</xdr:colOff>
      <xdr:row>74</xdr:row>
      <xdr:rowOff>78961</xdr:rowOff>
    </xdr:to>
    <xdr:cxnSp macro="">
      <xdr:nvCxnSpPr>
        <xdr:cNvPr id="593" name="直線コネクタ 592"/>
        <xdr:cNvCxnSpPr/>
      </xdr:nvCxnSpPr>
      <xdr:spPr>
        <a:xfrm>
          <a:off x="14592300" y="12680307"/>
          <a:ext cx="889000" cy="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65194</xdr:rowOff>
    </xdr:from>
    <xdr:to>
      <xdr:col>22</xdr:col>
      <xdr:colOff>415925</xdr:colOff>
      <xdr:row>73</xdr:row>
      <xdr:rowOff>166794</xdr:rowOff>
    </xdr:to>
    <xdr:sp macro="" textlink="">
      <xdr:nvSpPr>
        <xdr:cNvPr id="594" name="フローチャート : 判断 593"/>
        <xdr:cNvSpPr/>
      </xdr:nvSpPr>
      <xdr:spPr>
        <a:xfrm>
          <a:off x="15430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11871</xdr:rowOff>
    </xdr:from>
    <xdr:ext cx="534377" cy="259045"/>
    <xdr:sp macro="" textlink="">
      <xdr:nvSpPr>
        <xdr:cNvPr id="595" name="テキスト ボックス 594"/>
        <xdr:cNvSpPr txBox="1"/>
      </xdr:nvSpPr>
      <xdr:spPr>
        <a:xfrm>
          <a:off x="15214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164457</xdr:rowOff>
    </xdr:from>
    <xdr:to>
      <xdr:col>21</xdr:col>
      <xdr:colOff>161925</xdr:colOff>
      <xdr:row>73</xdr:row>
      <xdr:rowOff>166355</xdr:rowOff>
    </xdr:to>
    <xdr:cxnSp macro="">
      <xdr:nvCxnSpPr>
        <xdr:cNvPr id="596" name="直線コネクタ 595"/>
        <xdr:cNvCxnSpPr/>
      </xdr:nvCxnSpPr>
      <xdr:spPr>
        <a:xfrm flipV="1">
          <a:off x="13703300" y="12680307"/>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52575</xdr:rowOff>
    </xdr:from>
    <xdr:to>
      <xdr:col>21</xdr:col>
      <xdr:colOff>212725</xdr:colOff>
      <xdr:row>73</xdr:row>
      <xdr:rowOff>154175</xdr:rowOff>
    </xdr:to>
    <xdr:sp macro="" textlink="">
      <xdr:nvSpPr>
        <xdr:cNvPr id="597" name="フローチャート : 判断 596"/>
        <xdr:cNvSpPr/>
      </xdr:nvSpPr>
      <xdr:spPr>
        <a:xfrm>
          <a:off x="14541500" y="125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170702</xdr:rowOff>
    </xdr:from>
    <xdr:ext cx="534377" cy="259045"/>
    <xdr:sp macro="" textlink="">
      <xdr:nvSpPr>
        <xdr:cNvPr id="598" name="テキスト ボックス 597"/>
        <xdr:cNvSpPr txBox="1"/>
      </xdr:nvSpPr>
      <xdr:spPr>
        <a:xfrm>
          <a:off x="14325111" y="1234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157393</xdr:rowOff>
    </xdr:from>
    <xdr:to>
      <xdr:col>19</xdr:col>
      <xdr:colOff>644525</xdr:colOff>
      <xdr:row>73</xdr:row>
      <xdr:rowOff>166355</xdr:rowOff>
    </xdr:to>
    <xdr:cxnSp macro="">
      <xdr:nvCxnSpPr>
        <xdr:cNvPr id="599" name="直線コネクタ 598"/>
        <xdr:cNvCxnSpPr/>
      </xdr:nvCxnSpPr>
      <xdr:spPr>
        <a:xfrm>
          <a:off x="12814300" y="12673243"/>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57490</xdr:rowOff>
    </xdr:from>
    <xdr:to>
      <xdr:col>20</xdr:col>
      <xdr:colOff>9525</xdr:colOff>
      <xdr:row>73</xdr:row>
      <xdr:rowOff>159090</xdr:rowOff>
    </xdr:to>
    <xdr:sp macro="" textlink="">
      <xdr:nvSpPr>
        <xdr:cNvPr id="600" name="フローチャート : 判断 599"/>
        <xdr:cNvSpPr/>
      </xdr:nvSpPr>
      <xdr:spPr>
        <a:xfrm>
          <a:off x="13652500" y="1257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4167</xdr:rowOff>
    </xdr:from>
    <xdr:ext cx="534377" cy="259045"/>
    <xdr:sp macro="" textlink="">
      <xdr:nvSpPr>
        <xdr:cNvPr id="601" name="テキスト ボックス 600"/>
        <xdr:cNvSpPr txBox="1"/>
      </xdr:nvSpPr>
      <xdr:spPr>
        <a:xfrm>
          <a:off x="13436111" y="1234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32756</xdr:rowOff>
    </xdr:from>
    <xdr:to>
      <xdr:col>18</xdr:col>
      <xdr:colOff>492125</xdr:colOff>
      <xdr:row>73</xdr:row>
      <xdr:rowOff>134356</xdr:rowOff>
    </xdr:to>
    <xdr:sp macro="" textlink="">
      <xdr:nvSpPr>
        <xdr:cNvPr id="602" name="フローチャート : 判断 601"/>
        <xdr:cNvSpPr/>
      </xdr:nvSpPr>
      <xdr:spPr>
        <a:xfrm>
          <a:off x="12763500" y="1254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150883</xdr:rowOff>
    </xdr:from>
    <xdr:ext cx="534377" cy="259045"/>
    <xdr:sp macro="" textlink="">
      <xdr:nvSpPr>
        <xdr:cNvPr id="603" name="テキスト ボックス 602"/>
        <xdr:cNvSpPr txBox="1"/>
      </xdr:nvSpPr>
      <xdr:spPr>
        <a:xfrm>
          <a:off x="12547111" y="1232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46678</xdr:rowOff>
    </xdr:from>
    <xdr:to>
      <xdr:col>23</xdr:col>
      <xdr:colOff>568325</xdr:colOff>
      <xdr:row>74</xdr:row>
      <xdr:rowOff>148278</xdr:rowOff>
    </xdr:to>
    <xdr:sp macro="" textlink="">
      <xdr:nvSpPr>
        <xdr:cNvPr id="609" name="円/楕円 608"/>
        <xdr:cNvSpPr/>
      </xdr:nvSpPr>
      <xdr:spPr>
        <a:xfrm>
          <a:off x="16268700" y="1273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25105</xdr:rowOff>
    </xdr:from>
    <xdr:ext cx="534377" cy="259045"/>
    <xdr:sp macro="" textlink="">
      <xdr:nvSpPr>
        <xdr:cNvPr id="610" name="公債費該当値テキスト"/>
        <xdr:cNvSpPr txBox="1"/>
      </xdr:nvSpPr>
      <xdr:spPr>
        <a:xfrm>
          <a:off x="16370300" y="1271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31,847</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28161</xdr:rowOff>
    </xdr:from>
    <xdr:to>
      <xdr:col>22</xdr:col>
      <xdr:colOff>415925</xdr:colOff>
      <xdr:row>74</xdr:row>
      <xdr:rowOff>129761</xdr:rowOff>
    </xdr:to>
    <xdr:sp macro="" textlink="">
      <xdr:nvSpPr>
        <xdr:cNvPr id="611" name="円/楕円 610"/>
        <xdr:cNvSpPr/>
      </xdr:nvSpPr>
      <xdr:spPr>
        <a:xfrm>
          <a:off x="15430500" y="1271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120888</xdr:rowOff>
    </xdr:from>
    <xdr:ext cx="534377" cy="259045"/>
    <xdr:sp macro="" textlink="">
      <xdr:nvSpPr>
        <xdr:cNvPr id="612" name="テキスト ボックス 611"/>
        <xdr:cNvSpPr txBox="1"/>
      </xdr:nvSpPr>
      <xdr:spPr>
        <a:xfrm>
          <a:off x="15214111" y="1280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32,657</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113657</xdr:rowOff>
    </xdr:from>
    <xdr:to>
      <xdr:col>21</xdr:col>
      <xdr:colOff>212725</xdr:colOff>
      <xdr:row>74</xdr:row>
      <xdr:rowOff>43807</xdr:rowOff>
    </xdr:to>
    <xdr:sp macro="" textlink="">
      <xdr:nvSpPr>
        <xdr:cNvPr id="613" name="円/楕円 612"/>
        <xdr:cNvSpPr/>
      </xdr:nvSpPr>
      <xdr:spPr>
        <a:xfrm>
          <a:off x="14541500" y="1262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34934</xdr:rowOff>
    </xdr:from>
    <xdr:ext cx="534377" cy="259045"/>
    <xdr:sp macro="" textlink="">
      <xdr:nvSpPr>
        <xdr:cNvPr id="614" name="テキスト ボックス 613"/>
        <xdr:cNvSpPr txBox="1"/>
      </xdr:nvSpPr>
      <xdr:spPr>
        <a:xfrm>
          <a:off x="14325111" y="1272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36,417</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115555</xdr:rowOff>
    </xdr:from>
    <xdr:to>
      <xdr:col>20</xdr:col>
      <xdr:colOff>9525</xdr:colOff>
      <xdr:row>74</xdr:row>
      <xdr:rowOff>45705</xdr:rowOff>
    </xdr:to>
    <xdr:sp macro="" textlink="">
      <xdr:nvSpPr>
        <xdr:cNvPr id="615" name="円/楕円 614"/>
        <xdr:cNvSpPr/>
      </xdr:nvSpPr>
      <xdr:spPr>
        <a:xfrm>
          <a:off x="13652500" y="1263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36832</xdr:rowOff>
    </xdr:from>
    <xdr:ext cx="534377" cy="259045"/>
    <xdr:sp macro="" textlink="">
      <xdr:nvSpPr>
        <xdr:cNvPr id="616" name="テキスト ボックス 615"/>
        <xdr:cNvSpPr txBox="1"/>
      </xdr:nvSpPr>
      <xdr:spPr>
        <a:xfrm>
          <a:off x="13436111" y="1272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36,334</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106593</xdr:rowOff>
    </xdr:from>
    <xdr:to>
      <xdr:col>18</xdr:col>
      <xdr:colOff>492125</xdr:colOff>
      <xdr:row>74</xdr:row>
      <xdr:rowOff>36743</xdr:rowOff>
    </xdr:to>
    <xdr:sp macro="" textlink="">
      <xdr:nvSpPr>
        <xdr:cNvPr id="617" name="円/楕円 616"/>
        <xdr:cNvSpPr/>
      </xdr:nvSpPr>
      <xdr:spPr>
        <a:xfrm>
          <a:off x="12763500" y="1262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27870</xdr:rowOff>
    </xdr:from>
    <xdr:ext cx="534377" cy="259045"/>
    <xdr:sp macro="" textlink="">
      <xdr:nvSpPr>
        <xdr:cNvPr id="618" name="テキスト ボックス 617"/>
        <xdr:cNvSpPr txBox="1"/>
      </xdr:nvSpPr>
      <xdr:spPr>
        <a:xfrm>
          <a:off x="12547111" y="1271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9" name="直線コネクタ 62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0" name="テキスト ボックス 62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1" name="直線コネクタ 63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2" name="テキスト ボックス 63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3" name="直線コネクタ 63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4" name="テキスト ボックス 63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5" name="直線コネクタ 63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6" name="テキスト ボックス 63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7" name="直線コネクタ 63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8" name="テキスト ボックス 63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0" name="テキスト ボックス 63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148616</xdr:rowOff>
    </xdr:from>
    <xdr:to>
      <xdr:col>23</xdr:col>
      <xdr:colOff>516889</xdr:colOff>
      <xdr:row>98</xdr:row>
      <xdr:rowOff>133108</xdr:rowOff>
    </xdr:to>
    <xdr:cxnSp macro="">
      <xdr:nvCxnSpPr>
        <xdr:cNvPr id="642" name="直線コネクタ 641"/>
        <xdr:cNvCxnSpPr/>
      </xdr:nvCxnSpPr>
      <xdr:spPr>
        <a:xfrm flipV="1">
          <a:off x="16317595" y="15750566"/>
          <a:ext cx="1269"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136935</xdr:rowOff>
    </xdr:from>
    <xdr:ext cx="469744" cy="259045"/>
    <xdr:sp macro="" textlink="">
      <xdr:nvSpPr>
        <xdr:cNvPr id="643" name="積立金最小値テキスト"/>
        <xdr:cNvSpPr txBox="1"/>
      </xdr:nvSpPr>
      <xdr:spPr>
        <a:xfrm>
          <a:off x="16370300" y="1693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a:t>
          </a:r>
          <a:endParaRPr kumimoji="1" lang="ja-JP" altLang="en-US" sz="1000" b="1">
            <a:latin typeface="ＭＳ Ｐゴシック"/>
          </a:endParaRPr>
        </a:p>
      </xdr:txBody>
    </xdr:sp>
    <xdr:clientData/>
  </xdr:oneCellAnchor>
  <xdr:twoCellAnchor>
    <xdr:from>
      <xdr:col>23</xdr:col>
      <xdr:colOff>428625</xdr:colOff>
      <xdr:row>98</xdr:row>
      <xdr:rowOff>133108</xdr:rowOff>
    </xdr:from>
    <xdr:to>
      <xdr:col>23</xdr:col>
      <xdr:colOff>606425</xdr:colOff>
      <xdr:row>98</xdr:row>
      <xdr:rowOff>133108</xdr:rowOff>
    </xdr:to>
    <xdr:cxnSp macro="">
      <xdr:nvCxnSpPr>
        <xdr:cNvPr id="644" name="直線コネクタ 643"/>
        <xdr:cNvCxnSpPr/>
      </xdr:nvCxnSpPr>
      <xdr:spPr>
        <a:xfrm>
          <a:off x="16230600" y="1693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95293</xdr:rowOff>
    </xdr:from>
    <xdr:ext cx="534377" cy="259045"/>
    <xdr:sp macro="" textlink="">
      <xdr:nvSpPr>
        <xdr:cNvPr id="645" name="積立金最大値テキスト"/>
        <xdr:cNvSpPr txBox="1"/>
      </xdr:nvSpPr>
      <xdr:spPr>
        <a:xfrm>
          <a:off x="16370300" y="1552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33,266</a:t>
          </a:r>
          <a:endParaRPr kumimoji="1" lang="ja-JP" altLang="en-US" sz="1000" b="1">
            <a:latin typeface="ＭＳ Ｐゴシック"/>
          </a:endParaRPr>
        </a:p>
      </xdr:txBody>
    </xdr:sp>
    <xdr:clientData/>
  </xdr:oneCellAnchor>
  <xdr:twoCellAnchor>
    <xdr:from>
      <xdr:col>23</xdr:col>
      <xdr:colOff>428625</xdr:colOff>
      <xdr:row>91</xdr:row>
      <xdr:rowOff>148616</xdr:rowOff>
    </xdr:from>
    <xdr:to>
      <xdr:col>23</xdr:col>
      <xdr:colOff>606425</xdr:colOff>
      <xdr:row>91</xdr:row>
      <xdr:rowOff>148616</xdr:rowOff>
    </xdr:to>
    <xdr:cxnSp macro="">
      <xdr:nvCxnSpPr>
        <xdr:cNvPr id="646" name="直線コネクタ 645"/>
        <xdr:cNvCxnSpPr/>
      </xdr:nvCxnSpPr>
      <xdr:spPr>
        <a:xfrm>
          <a:off x="16230600" y="1575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141720</xdr:rowOff>
    </xdr:from>
    <xdr:to>
      <xdr:col>23</xdr:col>
      <xdr:colOff>517525</xdr:colOff>
      <xdr:row>97</xdr:row>
      <xdr:rowOff>4598</xdr:rowOff>
    </xdr:to>
    <xdr:cxnSp macro="">
      <xdr:nvCxnSpPr>
        <xdr:cNvPr id="647" name="直線コネクタ 646"/>
        <xdr:cNvCxnSpPr/>
      </xdr:nvCxnSpPr>
      <xdr:spPr>
        <a:xfrm flipV="1">
          <a:off x="15481300" y="16600920"/>
          <a:ext cx="838200" cy="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89640</xdr:rowOff>
    </xdr:from>
    <xdr:ext cx="534377" cy="259045"/>
    <xdr:sp macro="" textlink="">
      <xdr:nvSpPr>
        <xdr:cNvPr id="648" name="積立金平均値テキスト"/>
        <xdr:cNvSpPr txBox="1"/>
      </xdr:nvSpPr>
      <xdr:spPr>
        <a:xfrm>
          <a:off x="16370300" y="16377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66763</xdr:rowOff>
    </xdr:from>
    <xdr:to>
      <xdr:col>23</xdr:col>
      <xdr:colOff>568325</xdr:colOff>
      <xdr:row>96</xdr:row>
      <xdr:rowOff>168363</xdr:rowOff>
    </xdr:to>
    <xdr:sp macro="" textlink="">
      <xdr:nvSpPr>
        <xdr:cNvPr id="649" name="フローチャート : 判断 648"/>
        <xdr:cNvSpPr/>
      </xdr:nvSpPr>
      <xdr:spPr>
        <a:xfrm>
          <a:off x="16268700" y="165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157798</xdr:rowOff>
    </xdr:from>
    <xdr:to>
      <xdr:col>22</xdr:col>
      <xdr:colOff>365125</xdr:colOff>
      <xdr:row>97</xdr:row>
      <xdr:rowOff>4598</xdr:rowOff>
    </xdr:to>
    <xdr:cxnSp macro="">
      <xdr:nvCxnSpPr>
        <xdr:cNvPr id="650" name="直線コネクタ 649"/>
        <xdr:cNvCxnSpPr/>
      </xdr:nvCxnSpPr>
      <xdr:spPr>
        <a:xfrm>
          <a:off x="14592300" y="16445548"/>
          <a:ext cx="889000" cy="18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121132</xdr:rowOff>
    </xdr:from>
    <xdr:to>
      <xdr:col>22</xdr:col>
      <xdr:colOff>415925</xdr:colOff>
      <xdr:row>97</xdr:row>
      <xdr:rowOff>51282</xdr:rowOff>
    </xdr:to>
    <xdr:sp macro="" textlink="">
      <xdr:nvSpPr>
        <xdr:cNvPr id="651" name="フローチャート : 判断 650"/>
        <xdr:cNvSpPr/>
      </xdr:nvSpPr>
      <xdr:spPr>
        <a:xfrm>
          <a:off x="15430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67809</xdr:rowOff>
    </xdr:from>
    <xdr:ext cx="534377" cy="259045"/>
    <xdr:sp macro="" textlink="">
      <xdr:nvSpPr>
        <xdr:cNvPr id="652" name="テキスト ボックス 651"/>
        <xdr:cNvSpPr txBox="1"/>
      </xdr:nvSpPr>
      <xdr:spPr>
        <a:xfrm>
          <a:off x="15214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157798</xdr:rowOff>
    </xdr:from>
    <xdr:to>
      <xdr:col>21</xdr:col>
      <xdr:colOff>161925</xdr:colOff>
      <xdr:row>96</xdr:row>
      <xdr:rowOff>127622</xdr:rowOff>
    </xdr:to>
    <xdr:cxnSp macro="">
      <xdr:nvCxnSpPr>
        <xdr:cNvPr id="653" name="直線コネクタ 652"/>
        <xdr:cNvCxnSpPr/>
      </xdr:nvCxnSpPr>
      <xdr:spPr>
        <a:xfrm flipV="1">
          <a:off x="13703300" y="16445548"/>
          <a:ext cx="889000" cy="14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34455</xdr:rowOff>
    </xdr:from>
    <xdr:to>
      <xdr:col>21</xdr:col>
      <xdr:colOff>212725</xdr:colOff>
      <xdr:row>96</xdr:row>
      <xdr:rowOff>136055</xdr:rowOff>
    </xdr:to>
    <xdr:sp macro="" textlink="">
      <xdr:nvSpPr>
        <xdr:cNvPr id="654" name="フローチャート : 判断 653"/>
        <xdr:cNvSpPr/>
      </xdr:nvSpPr>
      <xdr:spPr>
        <a:xfrm>
          <a:off x="14541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127182</xdr:rowOff>
    </xdr:from>
    <xdr:ext cx="534377" cy="259045"/>
    <xdr:sp macro="" textlink="">
      <xdr:nvSpPr>
        <xdr:cNvPr id="655" name="テキスト ボックス 654"/>
        <xdr:cNvSpPr txBox="1"/>
      </xdr:nvSpPr>
      <xdr:spPr>
        <a:xfrm>
          <a:off x="14325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82017</xdr:rowOff>
    </xdr:from>
    <xdr:to>
      <xdr:col>19</xdr:col>
      <xdr:colOff>644525</xdr:colOff>
      <xdr:row>96</xdr:row>
      <xdr:rowOff>127622</xdr:rowOff>
    </xdr:to>
    <xdr:cxnSp macro="">
      <xdr:nvCxnSpPr>
        <xdr:cNvPr id="656" name="直線コネクタ 655"/>
        <xdr:cNvCxnSpPr/>
      </xdr:nvCxnSpPr>
      <xdr:spPr>
        <a:xfrm>
          <a:off x="12814300" y="16198317"/>
          <a:ext cx="889000" cy="38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153212</xdr:rowOff>
    </xdr:from>
    <xdr:to>
      <xdr:col>20</xdr:col>
      <xdr:colOff>9525</xdr:colOff>
      <xdr:row>97</xdr:row>
      <xdr:rowOff>83362</xdr:rowOff>
    </xdr:to>
    <xdr:sp macro="" textlink="">
      <xdr:nvSpPr>
        <xdr:cNvPr id="657" name="フローチャート : 判断 656"/>
        <xdr:cNvSpPr/>
      </xdr:nvSpPr>
      <xdr:spPr>
        <a:xfrm>
          <a:off x="13652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74489</xdr:rowOff>
    </xdr:from>
    <xdr:ext cx="469744" cy="259045"/>
    <xdr:sp macro="" textlink="">
      <xdr:nvSpPr>
        <xdr:cNvPr id="658" name="テキスト ボックス 657"/>
        <xdr:cNvSpPr txBox="1"/>
      </xdr:nvSpPr>
      <xdr:spPr>
        <a:xfrm>
          <a:off x="13468427" y="167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109131</xdr:rowOff>
    </xdr:from>
    <xdr:to>
      <xdr:col>18</xdr:col>
      <xdr:colOff>492125</xdr:colOff>
      <xdr:row>97</xdr:row>
      <xdr:rowOff>39281</xdr:rowOff>
    </xdr:to>
    <xdr:sp macro="" textlink="">
      <xdr:nvSpPr>
        <xdr:cNvPr id="659" name="フローチャート : 判断 658"/>
        <xdr:cNvSpPr/>
      </xdr:nvSpPr>
      <xdr:spPr>
        <a:xfrm>
          <a:off x="12763500" y="1656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30408</xdr:rowOff>
    </xdr:from>
    <xdr:ext cx="534377" cy="259045"/>
    <xdr:sp macro="" textlink="">
      <xdr:nvSpPr>
        <xdr:cNvPr id="660" name="テキスト ボックス 659"/>
        <xdr:cNvSpPr txBox="1"/>
      </xdr:nvSpPr>
      <xdr:spPr>
        <a:xfrm>
          <a:off x="12547111" y="166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90920</xdr:rowOff>
    </xdr:from>
    <xdr:to>
      <xdr:col>23</xdr:col>
      <xdr:colOff>568325</xdr:colOff>
      <xdr:row>97</xdr:row>
      <xdr:rowOff>21070</xdr:rowOff>
    </xdr:to>
    <xdr:sp macro="" textlink="">
      <xdr:nvSpPr>
        <xdr:cNvPr id="666" name="円/楕円 665"/>
        <xdr:cNvSpPr/>
      </xdr:nvSpPr>
      <xdr:spPr>
        <a:xfrm>
          <a:off x="16268700" y="165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69347</xdr:rowOff>
    </xdr:from>
    <xdr:ext cx="534377" cy="259045"/>
    <xdr:sp macro="" textlink="">
      <xdr:nvSpPr>
        <xdr:cNvPr id="667" name="積立金該当値テキスト"/>
        <xdr:cNvSpPr txBox="1"/>
      </xdr:nvSpPr>
      <xdr:spPr>
        <a:xfrm>
          <a:off x="16370300" y="165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10,947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125248</xdr:rowOff>
    </xdr:from>
    <xdr:to>
      <xdr:col>22</xdr:col>
      <xdr:colOff>415925</xdr:colOff>
      <xdr:row>97</xdr:row>
      <xdr:rowOff>55398</xdr:rowOff>
    </xdr:to>
    <xdr:sp macro="" textlink="">
      <xdr:nvSpPr>
        <xdr:cNvPr id="668" name="円/楕円 667"/>
        <xdr:cNvSpPr/>
      </xdr:nvSpPr>
      <xdr:spPr>
        <a:xfrm>
          <a:off x="15430500" y="1658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46525</xdr:rowOff>
    </xdr:from>
    <xdr:ext cx="534377" cy="259045"/>
    <xdr:sp macro="" textlink="">
      <xdr:nvSpPr>
        <xdr:cNvPr id="669" name="テキスト ボックス 668"/>
        <xdr:cNvSpPr txBox="1"/>
      </xdr:nvSpPr>
      <xdr:spPr>
        <a:xfrm>
          <a:off x="15214111" y="1667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106998</xdr:rowOff>
    </xdr:from>
    <xdr:to>
      <xdr:col>21</xdr:col>
      <xdr:colOff>212725</xdr:colOff>
      <xdr:row>96</xdr:row>
      <xdr:rowOff>37148</xdr:rowOff>
    </xdr:to>
    <xdr:sp macro="" textlink="">
      <xdr:nvSpPr>
        <xdr:cNvPr id="670" name="円/楕円 669"/>
        <xdr:cNvSpPr/>
      </xdr:nvSpPr>
      <xdr:spPr>
        <a:xfrm>
          <a:off x="14541500" y="1639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53675</xdr:rowOff>
    </xdr:from>
    <xdr:ext cx="534377" cy="259045"/>
    <xdr:sp macro="" textlink="">
      <xdr:nvSpPr>
        <xdr:cNvPr id="671" name="テキスト ボックス 670"/>
        <xdr:cNvSpPr txBox="1"/>
      </xdr:nvSpPr>
      <xdr:spPr>
        <a:xfrm>
          <a:off x="14325111" y="1616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76822</xdr:rowOff>
    </xdr:from>
    <xdr:to>
      <xdr:col>20</xdr:col>
      <xdr:colOff>9525</xdr:colOff>
      <xdr:row>97</xdr:row>
      <xdr:rowOff>6972</xdr:rowOff>
    </xdr:to>
    <xdr:sp macro="" textlink="">
      <xdr:nvSpPr>
        <xdr:cNvPr id="672" name="円/楕円 671"/>
        <xdr:cNvSpPr/>
      </xdr:nvSpPr>
      <xdr:spPr>
        <a:xfrm>
          <a:off x="13652500" y="1653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23499</xdr:rowOff>
    </xdr:from>
    <xdr:ext cx="534377" cy="259045"/>
    <xdr:sp macro="" textlink="">
      <xdr:nvSpPr>
        <xdr:cNvPr id="673" name="テキスト ボックス 672"/>
        <xdr:cNvSpPr txBox="1"/>
      </xdr:nvSpPr>
      <xdr:spPr>
        <a:xfrm>
          <a:off x="13436111" y="1631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31217</xdr:rowOff>
    </xdr:from>
    <xdr:to>
      <xdr:col>18</xdr:col>
      <xdr:colOff>492125</xdr:colOff>
      <xdr:row>94</xdr:row>
      <xdr:rowOff>132817</xdr:rowOff>
    </xdr:to>
    <xdr:sp macro="" textlink="">
      <xdr:nvSpPr>
        <xdr:cNvPr id="674" name="円/楕円 673"/>
        <xdr:cNvSpPr/>
      </xdr:nvSpPr>
      <xdr:spPr>
        <a:xfrm>
          <a:off x="12763500" y="1614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149344</xdr:rowOff>
    </xdr:from>
    <xdr:ext cx="534377" cy="259045"/>
    <xdr:sp macro="" textlink="">
      <xdr:nvSpPr>
        <xdr:cNvPr id="675" name="テキスト ボックス 674"/>
        <xdr:cNvSpPr txBox="1"/>
      </xdr:nvSpPr>
      <xdr:spPr>
        <a:xfrm>
          <a:off x="12547111" y="1592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89" name="テキスト ボックス 68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1" name="テキスト ボックス 69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3" name="テキスト ボックス 69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95" name="テキスト ボックス 69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697" name="テキスト ボックス 69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9" name="テキスト ボックス 69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135781</xdr:rowOff>
    </xdr:from>
    <xdr:to>
      <xdr:col>32</xdr:col>
      <xdr:colOff>186689</xdr:colOff>
      <xdr:row>39</xdr:row>
      <xdr:rowOff>98878</xdr:rowOff>
    </xdr:to>
    <xdr:cxnSp macro="">
      <xdr:nvCxnSpPr>
        <xdr:cNvPr id="701" name="直線コネクタ 700"/>
        <xdr:cNvCxnSpPr/>
      </xdr:nvCxnSpPr>
      <xdr:spPr>
        <a:xfrm flipV="1">
          <a:off x="22159595" y="5279281"/>
          <a:ext cx="1269" cy="1506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82458</xdr:rowOff>
    </xdr:from>
    <xdr:ext cx="469744" cy="259045"/>
    <xdr:sp macro="" textlink="">
      <xdr:nvSpPr>
        <xdr:cNvPr id="704" name="投資及び出資金最大値テキスト"/>
        <xdr:cNvSpPr txBox="1"/>
      </xdr:nvSpPr>
      <xdr:spPr>
        <a:xfrm>
          <a:off x="22212300" y="505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9,224</a:t>
          </a:r>
          <a:endParaRPr kumimoji="1" lang="ja-JP" altLang="en-US" sz="1000" b="1">
            <a:latin typeface="ＭＳ Ｐゴシック"/>
          </a:endParaRPr>
        </a:p>
      </xdr:txBody>
    </xdr:sp>
    <xdr:clientData/>
  </xdr:oneCellAnchor>
  <xdr:twoCellAnchor>
    <xdr:from>
      <xdr:col>32</xdr:col>
      <xdr:colOff>98425</xdr:colOff>
      <xdr:row>30</xdr:row>
      <xdr:rowOff>135781</xdr:rowOff>
    </xdr:from>
    <xdr:to>
      <xdr:col>32</xdr:col>
      <xdr:colOff>276225</xdr:colOff>
      <xdr:row>30</xdr:row>
      <xdr:rowOff>135781</xdr:rowOff>
    </xdr:to>
    <xdr:cxnSp macro="">
      <xdr:nvCxnSpPr>
        <xdr:cNvPr id="705" name="直線コネクタ 704"/>
        <xdr:cNvCxnSpPr/>
      </xdr:nvCxnSpPr>
      <xdr:spPr>
        <a:xfrm>
          <a:off x="22072600" y="527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70467</xdr:rowOff>
    </xdr:from>
    <xdr:to>
      <xdr:col>32</xdr:col>
      <xdr:colOff>187325</xdr:colOff>
      <xdr:row>39</xdr:row>
      <xdr:rowOff>98878</xdr:rowOff>
    </xdr:to>
    <xdr:cxnSp macro="">
      <xdr:nvCxnSpPr>
        <xdr:cNvPr id="706" name="直線コネクタ 705"/>
        <xdr:cNvCxnSpPr/>
      </xdr:nvCxnSpPr>
      <xdr:spPr>
        <a:xfrm>
          <a:off x="21323300" y="6757017"/>
          <a:ext cx="838200" cy="2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165498</xdr:rowOff>
    </xdr:from>
    <xdr:ext cx="469744" cy="259045"/>
    <xdr:sp macro="" textlink="">
      <xdr:nvSpPr>
        <xdr:cNvPr id="707" name="投資及び出資金平均値テキスト"/>
        <xdr:cNvSpPr txBox="1"/>
      </xdr:nvSpPr>
      <xdr:spPr>
        <a:xfrm>
          <a:off x="22212300" y="6337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142621</xdr:rowOff>
    </xdr:from>
    <xdr:to>
      <xdr:col>32</xdr:col>
      <xdr:colOff>238125</xdr:colOff>
      <xdr:row>38</xdr:row>
      <xdr:rowOff>72771</xdr:rowOff>
    </xdr:to>
    <xdr:sp macro="" textlink="">
      <xdr:nvSpPr>
        <xdr:cNvPr id="708" name="フローチャート : 判断 707"/>
        <xdr:cNvSpPr/>
      </xdr:nvSpPr>
      <xdr:spPr>
        <a:xfrm>
          <a:off x="2211070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70467</xdr:rowOff>
    </xdr:from>
    <xdr:to>
      <xdr:col>31</xdr:col>
      <xdr:colOff>34925</xdr:colOff>
      <xdr:row>39</xdr:row>
      <xdr:rowOff>98878</xdr:rowOff>
    </xdr:to>
    <xdr:cxnSp macro="">
      <xdr:nvCxnSpPr>
        <xdr:cNvPr id="709" name="直線コネクタ 708"/>
        <xdr:cNvCxnSpPr/>
      </xdr:nvCxnSpPr>
      <xdr:spPr>
        <a:xfrm flipV="1">
          <a:off x="20434300" y="6757017"/>
          <a:ext cx="889000" cy="2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50038</xdr:rowOff>
    </xdr:from>
    <xdr:to>
      <xdr:col>31</xdr:col>
      <xdr:colOff>85725</xdr:colOff>
      <xdr:row>38</xdr:row>
      <xdr:rowOff>151638</xdr:rowOff>
    </xdr:to>
    <xdr:sp macro="" textlink="">
      <xdr:nvSpPr>
        <xdr:cNvPr id="710" name="フローチャート : 判断 709"/>
        <xdr:cNvSpPr/>
      </xdr:nvSpPr>
      <xdr:spPr>
        <a:xfrm>
          <a:off x="21272500" y="65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168165</xdr:rowOff>
    </xdr:from>
    <xdr:ext cx="469744" cy="259045"/>
    <xdr:sp macro="" textlink="">
      <xdr:nvSpPr>
        <xdr:cNvPr id="711" name="テキスト ボックス 710"/>
        <xdr:cNvSpPr txBox="1"/>
      </xdr:nvSpPr>
      <xdr:spPr>
        <a:xfrm>
          <a:off x="21088427" y="63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2" name="直線コネクタ 71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146703</xdr:rowOff>
    </xdr:from>
    <xdr:to>
      <xdr:col>29</xdr:col>
      <xdr:colOff>568325</xdr:colOff>
      <xdr:row>38</xdr:row>
      <xdr:rowOff>76853</xdr:rowOff>
    </xdr:to>
    <xdr:sp macro="" textlink="">
      <xdr:nvSpPr>
        <xdr:cNvPr id="713" name="フローチャート : 判断 712"/>
        <xdr:cNvSpPr/>
      </xdr:nvSpPr>
      <xdr:spPr>
        <a:xfrm>
          <a:off x="203835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93380</xdr:rowOff>
    </xdr:from>
    <xdr:ext cx="469744" cy="259045"/>
    <xdr:sp macro="" textlink="">
      <xdr:nvSpPr>
        <xdr:cNvPr id="714" name="テキスト ボックス 713"/>
        <xdr:cNvSpPr txBox="1"/>
      </xdr:nvSpPr>
      <xdr:spPr>
        <a:xfrm>
          <a:off x="20199427" y="626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15" name="直線コネクタ 71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16728</xdr:rowOff>
    </xdr:from>
    <xdr:to>
      <xdr:col>28</xdr:col>
      <xdr:colOff>365125</xdr:colOff>
      <xdr:row>38</xdr:row>
      <xdr:rowOff>118328</xdr:rowOff>
    </xdr:to>
    <xdr:sp macro="" textlink="">
      <xdr:nvSpPr>
        <xdr:cNvPr id="716" name="フローチャート : 判断 715"/>
        <xdr:cNvSpPr/>
      </xdr:nvSpPr>
      <xdr:spPr>
        <a:xfrm>
          <a:off x="19494500" y="653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134855</xdr:rowOff>
    </xdr:from>
    <xdr:ext cx="469744" cy="259045"/>
    <xdr:sp macro="" textlink="">
      <xdr:nvSpPr>
        <xdr:cNvPr id="717" name="テキスト ボックス 716"/>
        <xdr:cNvSpPr txBox="1"/>
      </xdr:nvSpPr>
      <xdr:spPr>
        <a:xfrm>
          <a:off x="19310427" y="630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57386</xdr:rowOff>
    </xdr:from>
    <xdr:to>
      <xdr:col>27</xdr:col>
      <xdr:colOff>161925</xdr:colOff>
      <xdr:row>38</xdr:row>
      <xdr:rowOff>158986</xdr:rowOff>
    </xdr:to>
    <xdr:sp macro="" textlink="">
      <xdr:nvSpPr>
        <xdr:cNvPr id="718" name="フローチャート : 判断 717"/>
        <xdr:cNvSpPr/>
      </xdr:nvSpPr>
      <xdr:spPr>
        <a:xfrm>
          <a:off x="18605500" y="657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4063</xdr:rowOff>
    </xdr:from>
    <xdr:ext cx="378565" cy="259045"/>
    <xdr:sp macro="" textlink="">
      <xdr:nvSpPr>
        <xdr:cNvPr id="719" name="テキスト ボックス 718"/>
        <xdr:cNvSpPr txBox="1"/>
      </xdr:nvSpPr>
      <xdr:spPr>
        <a:xfrm>
          <a:off x="18467017" y="634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25" name="円/楕円 72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2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19667</xdr:rowOff>
    </xdr:from>
    <xdr:to>
      <xdr:col>31</xdr:col>
      <xdr:colOff>85725</xdr:colOff>
      <xdr:row>39</xdr:row>
      <xdr:rowOff>121267</xdr:rowOff>
    </xdr:to>
    <xdr:sp macro="" textlink="">
      <xdr:nvSpPr>
        <xdr:cNvPr id="727" name="円/楕円 726"/>
        <xdr:cNvSpPr/>
      </xdr:nvSpPr>
      <xdr:spPr>
        <a:xfrm>
          <a:off x="21272500" y="670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112394</xdr:rowOff>
    </xdr:from>
    <xdr:ext cx="378565" cy="259045"/>
    <xdr:sp macro="" textlink="">
      <xdr:nvSpPr>
        <xdr:cNvPr id="728" name="テキスト ボックス 727"/>
        <xdr:cNvSpPr txBox="1"/>
      </xdr:nvSpPr>
      <xdr:spPr>
        <a:xfrm>
          <a:off x="21134017" y="679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29" name="円/楕円 72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0" name="テキスト ボックス 72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1" name="円/楕円 73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2" name="テキスト ボックス 73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3" name="円/楕円 73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34" name="テキスト ボックス 73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5" name="直線コネクタ 74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6" name="テキスト ボックス 74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7" name="直線コネクタ 74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8" name="テキスト ボックス 74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9" name="直線コネクタ 74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0" name="テキスト ボックス 74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1" name="直線コネクタ 75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2" name="テキスト ボックス 75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3" name="直線コネクタ 75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4" name="テキスト ボックス 75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113548</xdr:rowOff>
    </xdr:from>
    <xdr:to>
      <xdr:col>32</xdr:col>
      <xdr:colOff>186689</xdr:colOff>
      <xdr:row>58</xdr:row>
      <xdr:rowOff>139700</xdr:rowOff>
    </xdr:to>
    <xdr:cxnSp macro="">
      <xdr:nvCxnSpPr>
        <xdr:cNvPr id="756" name="直線コネクタ 755"/>
        <xdr:cNvCxnSpPr/>
      </xdr:nvCxnSpPr>
      <xdr:spPr>
        <a:xfrm flipV="1">
          <a:off x="22159595" y="9028948"/>
          <a:ext cx="1269" cy="1054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8" name="直線コネクタ 75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60225</xdr:rowOff>
    </xdr:from>
    <xdr:ext cx="534377" cy="259045"/>
    <xdr:sp macro="" textlink="">
      <xdr:nvSpPr>
        <xdr:cNvPr id="759" name="貸付金最大値テキスト"/>
        <xdr:cNvSpPr txBox="1"/>
      </xdr:nvSpPr>
      <xdr:spPr>
        <a:xfrm>
          <a:off x="22212300" y="880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23,072</a:t>
          </a:r>
          <a:endParaRPr kumimoji="1" lang="ja-JP" altLang="en-US" sz="1000" b="1">
            <a:latin typeface="ＭＳ Ｐゴシック"/>
          </a:endParaRPr>
        </a:p>
      </xdr:txBody>
    </xdr:sp>
    <xdr:clientData/>
  </xdr:oneCellAnchor>
  <xdr:twoCellAnchor>
    <xdr:from>
      <xdr:col>32</xdr:col>
      <xdr:colOff>98425</xdr:colOff>
      <xdr:row>52</xdr:row>
      <xdr:rowOff>113548</xdr:rowOff>
    </xdr:from>
    <xdr:to>
      <xdr:col>32</xdr:col>
      <xdr:colOff>276225</xdr:colOff>
      <xdr:row>52</xdr:row>
      <xdr:rowOff>113548</xdr:rowOff>
    </xdr:to>
    <xdr:cxnSp macro="">
      <xdr:nvCxnSpPr>
        <xdr:cNvPr id="760" name="直線コネクタ 759"/>
        <xdr:cNvCxnSpPr/>
      </xdr:nvCxnSpPr>
      <xdr:spPr>
        <a:xfrm>
          <a:off x="22072600" y="902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129687</xdr:rowOff>
    </xdr:from>
    <xdr:to>
      <xdr:col>32</xdr:col>
      <xdr:colOff>187325</xdr:colOff>
      <xdr:row>58</xdr:row>
      <xdr:rowOff>4689</xdr:rowOff>
    </xdr:to>
    <xdr:cxnSp macro="">
      <xdr:nvCxnSpPr>
        <xdr:cNvPr id="761" name="直線コネクタ 760"/>
        <xdr:cNvCxnSpPr/>
      </xdr:nvCxnSpPr>
      <xdr:spPr>
        <a:xfrm>
          <a:off x="21323300" y="9902337"/>
          <a:ext cx="838200" cy="4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52112</xdr:rowOff>
    </xdr:from>
    <xdr:ext cx="469744" cy="259045"/>
    <xdr:sp macro="" textlink="">
      <xdr:nvSpPr>
        <xdr:cNvPr id="762" name="貸付金平均値テキスト"/>
        <xdr:cNvSpPr txBox="1"/>
      </xdr:nvSpPr>
      <xdr:spPr>
        <a:xfrm>
          <a:off x="22212300" y="9653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29235</xdr:rowOff>
    </xdr:from>
    <xdr:to>
      <xdr:col>32</xdr:col>
      <xdr:colOff>238125</xdr:colOff>
      <xdr:row>57</xdr:row>
      <xdr:rowOff>130835</xdr:rowOff>
    </xdr:to>
    <xdr:sp macro="" textlink="">
      <xdr:nvSpPr>
        <xdr:cNvPr id="763" name="フローチャート : 判断 762"/>
        <xdr:cNvSpPr/>
      </xdr:nvSpPr>
      <xdr:spPr>
        <a:xfrm>
          <a:off x="221107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129687</xdr:rowOff>
    </xdr:from>
    <xdr:to>
      <xdr:col>31</xdr:col>
      <xdr:colOff>34925</xdr:colOff>
      <xdr:row>57</xdr:row>
      <xdr:rowOff>144318</xdr:rowOff>
    </xdr:to>
    <xdr:cxnSp macro="">
      <xdr:nvCxnSpPr>
        <xdr:cNvPr id="764" name="直線コネクタ 763"/>
        <xdr:cNvCxnSpPr/>
      </xdr:nvCxnSpPr>
      <xdr:spPr>
        <a:xfrm flipV="1">
          <a:off x="20434300" y="9902337"/>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159995</xdr:rowOff>
    </xdr:from>
    <xdr:to>
      <xdr:col>31</xdr:col>
      <xdr:colOff>85725</xdr:colOff>
      <xdr:row>57</xdr:row>
      <xdr:rowOff>90145</xdr:rowOff>
    </xdr:to>
    <xdr:sp macro="" textlink="">
      <xdr:nvSpPr>
        <xdr:cNvPr id="765" name="フローチャート : 判断 764"/>
        <xdr:cNvSpPr/>
      </xdr:nvSpPr>
      <xdr:spPr>
        <a:xfrm>
          <a:off x="21272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106672</xdr:rowOff>
    </xdr:from>
    <xdr:ext cx="469744" cy="259045"/>
    <xdr:sp macro="" textlink="">
      <xdr:nvSpPr>
        <xdr:cNvPr id="766" name="テキスト ボックス 765"/>
        <xdr:cNvSpPr txBox="1"/>
      </xdr:nvSpPr>
      <xdr:spPr>
        <a:xfrm>
          <a:off x="21088427"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142672</xdr:rowOff>
    </xdr:from>
    <xdr:to>
      <xdr:col>29</xdr:col>
      <xdr:colOff>517525</xdr:colOff>
      <xdr:row>57</xdr:row>
      <xdr:rowOff>144318</xdr:rowOff>
    </xdr:to>
    <xdr:cxnSp macro="">
      <xdr:nvCxnSpPr>
        <xdr:cNvPr id="767" name="直線コネクタ 766"/>
        <xdr:cNvCxnSpPr/>
      </xdr:nvCxnSpPr>
      <xdr:spPr>
        <a:xfrm>
          <a:off x="19545300" y="9915322"/>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141570</xdr:rowOff>
    </xdr:from>
    <xdr:to>
      <xdr:col>29</xdr:col>
      <xdr:colOff>568325</xdr:colOff>
      <xdr:row>57</xdr:row>
      <xdr:rowOff>71720</xdr:rowOff>
    </xdr:to>
    <xdr:sp macro="" textlink="">
      <xdr:nvSpPr>
        <xdr:cNvPr id="768" name="フローチャート : 判断 767"/>
        <xdr:cNvSpPr/>
      </xdr:nvSpPr>
      <xdr:spPr>
        <a:xfrm>
          <a:off x="20383500" y="974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88247</xdr:rowOff>
    </xdr:from>
    <xdr:ext cx="469744" cy="259045"/>
    <xdr:sp macro="" textlink="">
      <xdr:nvSpPr>
        <xdr:cNvPr id="769" name="テキスト ボックス 768"/>
        <xdr:cNvSpPr txBox="1"/>
      </xdr:nvSpPr>
      <xdr:spPr>
        <a:xfrm>
          <a:off x="20199427" y="951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139974</xdr:rowOff>
    </xdr:from>
    <xdr:to>
      <xdr:col>28</xdr:col>
      <xdr:colOff>314325</xdr:colOff>
      <xdr:row>57</xdr:row>
      <xdr:rowOff>142672</xdr:rowOff>
    </xdr:to>
    <xdr:cxnSp macro="">
      <xdr:nvCxnSpPr>
        <xdr:cNvPr id="770" name="直線コネクタ 769"/>
        <xdr:cNvCxnSpPr/>
      </xdr:nvCxnSpPr>
      <xdr:spPr>
        <a:xfrm>
          <a:off x="18656300" y="9912624"/>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112812</xdr:rowOff>
    </xdr:from>
    <xdr:to>
      <xdr:col>28</xdr:col>
      <xdr:colOff>365125</xdr:colOff>
      <xdr:row>57</xdr:row>
      <xdr:rowOff>42962</xdr:rowOff>
    </xdr:to>
    <xdr:sp macro="" textlink="">
      <xdr:nvSpPr>
        <xdr:cNvPr id="771" name="フローチャート : 判断 770"/>
        <xdr:cNvSpPr/>
      </xdr:nvSpPr>
      <xdr:spPr>
        <a:xfrm>
          <a:off x="19494500" y="971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59489</xdr:rowOff>
    </xdr:from>
    <xdr:ext cx="469744" cy="259045"/>
    <xdr:sp macro="" textlink="">
      <xdr:nvSpPr>
        <xdr:cNvPr id="772" name="テキスト ボックス 771"/>
        <xdr:cNvSpPr txBox="1"/>
      </xdr:nvSpPr>
      <xdr:spPr>
        <a:xfrm>
          <a:off x="19310427" y="948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98272</xdr:rowOff>
    </xdr:from>
    <xdr:to>
      <xdr:col>27</xdr:col>
      <xdr:colOff>161925</xdr:colOff>
      <xdr:row>57</xdr:row>
      <xdr:rowOff>28422</xdr:rowOff>
    </xdr:to>
    <xdr:sp macro="" textlink="">
      <xdr:nvSpPr>
        <xdr:cNvPr id="773" name="フローチャート : 判断 772"/>
        <xdr:cNvSpPr/>
      </xdr:nvSpPr>
      <xdr:spPr>
        <a:xfrm>
          <a:off x="18605500" y="969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44949</xdr:rowOff>
    </xdr:from>
    <xdr:ext cx="469744" cy="259045"/>
    <xdr:sp macro="" textlink="">
      <xdr:nvSpPr>
        <xdr:cNvPr id="774" name="テキスト ボックス 773"/>
        <xdr:cNvSpPr txBox="1"/>
      </xdr:nvSpPr>
      <xdr:spPr>
        <a:xfrm>
          <a:off x="18421427" y="947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5" name="テキスト ボックス 77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6" name="テキスト ボックス 77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7" name="テキスト ボックス 77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8" name="テキスト ボックス 77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9" name="テキスト ボックス 77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125339</xdr:rowOff>
    </xdr:from>
    <xdr:to>
      <xdr:col>32</xdr:col>
      <xdr:colOff>238125</xdr:colOff>
      <xdr:row>58</xdr:row>
      <xdr:rowOff>55489</xdr:rowOff>
    </xdr:to>
    <xdr:sp macro="" textlink="">
      <xdr:nvSpPr>
        <xdr:cNvPr id="780" name="円/楕円 779"/>
        <xdr:cNvSpPr/>
      </xdr:nvSpPr>
      <xdr:spPr>
        <a:xfrm>
          <a:off x="22110700" y="989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103766</xdr:rowOff>
    </xdr:from>
    <xdr:ext cx="469744" cy="259045"/>
    <xdr:sp macro="" textlink="">
      <xdr:nvSpPr>
        <xdr:cNvPr id="781" name="貸付金該当値テキスト"/>
        <xdr:cNvSpPr txBox="1"/>
      </xdr:nvSpPr>
      <xdr:spPr>
        <a:xfrm>
          <a:off x="22212300" y="987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78887</xdr:rowOff>
    </xdr:from>
    <xdr:to>
      <xdr:col>31</xdr:col>
      <xdr:colOff>85725</xdr:colOff>
      <xdr:row>58</xdr:row>
      <xdr:rowOff>9037</xdr:rowOff>
    </xdr:to>
    <xdr:sp macro="" textlink="">
      <xdr:nvSpPr>
        <xdr:cNvPr id="782" name="円/楕円 781"/>
        <xdr:cNvSpPr/>
      </xdr:nvSpPr>
      <xdr:spPr>
        <a:xfrm>
          <a:off x="21272500" y="98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164</xdr:rowOff>
    </xdr:from>
    <xdr:ext cx="469744" cy="259045"/>
    <xdr:sp macro="" textlink="">
      <xdr:nvSpPr>
        <xdr:cNvPr id="783" name="テキスト ボックス 782"/>
        <xdr:cNvSpPr txBox="1"/>
      </xdr:nvSpPr>
      <xdr:spPr>
        <a:xfrm>
          <a:off x="21088427" y="994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3,969</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93518</xdr:rowOff>
    </xdr:from>
    <xdr:to>
      <xdr:col>29</xdr:col>
      <xdr:colOff>568325</xdr:colOff>
      <xdr:row>58</xdr:row>
      <xdr:rowOff>23668</xdr:rowOff>
    </xdr:to>
    <xdr:sp macro="" textlink="">
      <xdr:nvSpPr>
        <xdr:cNvPr id="784" name="円/楕円 783"/>
        <xdr:cNvSpPr/>
      </xdr:nvSpPr>
      <xdr:spPr>
        <a:xfrm>
          <a:off x="20383500" y="986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14795</xdr:rowOff>
    </xdr:from>
    <xdr:ext cx="469744" cy="259045"/>
    <xdr:sp macro="" textlink="">
      <xdr:nvSpPr>
        <xdr:cNvPr id="785" name="テキスト ボックス 784"/>
        <xdr:cNvSpPr txBox="1"/>
      </xdr:nvSpPr>
      <xdr:spPr>
        <a:xfrm>
          <a:off x="20199427" y="995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3,649</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91872</xdr:rowOff>
    </xdr:from>
    <xdr:to>
      <xdr:col>28</xdr:col>
      <xdr:colOff>365125</xdr:colOff>
      <xdr:row>58</xdr:row>
      <xdr:rowOff>22022</xdr:rowOff>
    </xdr:to>
    <xdr:sp macro="" textlink="">
      <xdr:nvSpPr>
        <xdr:cNvPr id="786" name="円/楕円 785"/>
        <xdr:cNvSpPr/>
      </xdr:nvSpPr>
      <xdr:spPr>
        <a:xfrm>
          <a:off x="19494500" y="986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13149</xdr:rowOff>
    </xdr:from>
    <xdr:ext cx="469744" cy="259045"/>
    <xdr:sp macro="" textlink="">
      <xdr:nvSpPr>
        <xdr:cNvPr id="787" name="テキスト ボックス 786"/>
        <xdr:cNvSpPr txBox="1"/>
      </xdr:nvSpPr>
      <xdr:spPr>
        <a:xfrm>
          <a:off x="19310427" y="995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89174</xdr:rowOff>
    </xdr:from>
    <xdr:to>
      <xdr:col>27</xdr:col>
      <xdr:colOff>161925</xdr:colOff>
      <xdr:row>58</xdr:row>
      <xdr:rowOff>19324</xdr:rowOff>
    </xdr:to>
    <xdr:sp macro="" textlink="">
      <xdr:nvSpPr>
        <xdr:cNvPr id="788" name="円/楕円 787"/>
        <xdr:cNvSpPr/>
      </xdr:nvSpPr>
      <xdr:spPr>
        <a:xfrm>
          <a:off x="18605500" y="986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10451</xdr:rowOff>
    </xdr:from>
    <xdr:ext cx="469744" cy="259045"/>
    <xdr:sp macro="" textlink="">
      <xdr:nvSpPr>
        <xdr:cNvPr id="789" name="テキスト ボックス 788"/>
        <xdr:cNvSpPr txBox="1"/>
      </xdr:nvSpPr>
      <xdr:spPr>
        <a:xfrm>
          <a:off x="18421427" y="995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0" name="正方形/長方形 78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1" name="正方形/長方形 79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2" name="正方形/長方形 79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3" name="正方形/長方形 79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4" name="正方形/長方形 79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5" name="正方形/長方形 79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6" name="正方形/長方形 79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32,893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7" name="正方形/長方形 79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8" name="テキスト ボックス 79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9" name="直線コネクタ 79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0" name="テキスト ボックス 79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1" name="直線コネクタ 80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2" name="テキスト ボックス 80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3" name="直線コネクタ 80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4" name="テキスト ボックス 80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5" name="直線コネクタ 80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6" name="テキスト ボックス 80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7" name="直線コネクタ 80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8" name="テキスト ボックス 80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9" name="直線コネクタ 80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10" name="テキスト ボックス 80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1" name="直線コネクタ 81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2" name="テキスト ボックス 81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125413</xdr:rowOff>
    </xdr:from>
    <xdr:to>
      <xdr:col>32</xdr:col>
      <xdr:colOff>186689</xdr:colOff>
      <xdr:row>78</xdr:row>
      <xdr:rowOff>20676</xdr:rowOff>
    </xdr:to>
    <xdr:cxnSp macro="">
      <xdr:nvCxnSpPr>
        <xdr:cNvPr id="814" name="直線コネクタ 813"/>
        <xdr:cNvCxnSpPr/>
      </xdr:nvCxnSpPr>
      <xdr:spPr>
        <a:xfrm flipV="1">
          <a:off x="22159595" y="12126913"/>
          <a:ext cx="1269" cy="1266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24503</xdr:rowOff>
    </xdr:from>
    <xdr:ext cx="534377" cy="259045"/>
    <xdr:sp macro="" textlink="">
      <xdr:nvSpPr>
        <xdr:cNvPr id="815" name="繰出金最小値テキスト"/>
        <xdr:cNvSpPr txBox="1"/>
      </xdr:nvSpPr>
      <xdr:spPr>
        <a:xfrm>
          <a:off x="22212300" y="1339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25,124</a:t>
          </a:r>
          <a:endParaRPr kumimoji="1" lang="ja-JP" altLang="en-US" sz="1000" b="1">
            <a:latin typeface="ＭＳ Ｐゴシック"/>
          </a:endParaRPr>
        </a:p>
      </xdr:txBody>
    </xdr:sp>
    <xdr:clientData/>
  </xdr:oneCellAnchor>
  <xdr:twoCellAnchor>
    <xdr:from>
      <xdr:col>32</xdr:col>
      <xdr:colOff>98425</xdr:colOff>
      <xdr:row>78</xdr:row>
      <xdr:rowOff>20676</xdr:rowOff>
    </xdr:from>
    <xdr:to>
      <xdr:col>32</xdr:col>
      <xdr:colOff>276225</xdr:colOff>
      <xdr:row>78</xdr:row>
      <xdr:rowOff>20676</xdr:rowOff>
    </xdr:to>
    <xdr:cxnSp macro="">
      <xdr:nvCxnSpPr>
        <xdr:cNvPr id="816" name="直線コネクタ 815"/>
        <xdr:cNvCxnSpPr/>
      </xdr:nvCxnSpPr>
      <xdr:spPr>
        <a:xfrm>
          <a:off x="22072600" y="13393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72090</xdr:rowOff>
    </xdr:from>
    <xdr:ext cx="534377" cy="259045"/>
    <xdr:sp macro="" textlink="">
      <xdr:nvSpPr>
        <xdr:cNvPr id="817" name="繰出金最大値テキスト"/>
        <xdr:cNvSpPr txBox="1"/>
      </xdr:nvSpPr>
      <xdr:spPr>
        <a:xfrm>
          <a:off x="22212300" y="119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58,375</a:t>
          </a:r>
          <a:endParaRPr kumimoji="1" lang="ja-JP" altLang="en-US" sz="1000" b="1">
            <a:latin typeface="ＭＳ Ｐゴシック"/>
          </a:endParaRPr>
        </a:p>
      </xdr:txBody>
    </xdr:sp>
    <xdr:clientData/>
  </xdr:oneCellAnchor>
  <xdr:twoCellAnchor>
    <xdr:from>
      <xdr:col>32</xdr:col>
      <xdr:colOff>98425</xdr:colOff>
      <xdr:row>70</xdr:row>
      <xdr:rowOff>125413</xdr:rowOff>
    </xdr:from>
    <xdr:to>
      <xdr:col>32</xdr:col>
      <xdr:colOff>276225</xdr:colOff>
      <xdr:row>70</xdr:row>
      <xdr:rowOff>125413</xdr:rowOff>
    </xdr:to>
    <xdr:cxnSp macro="">
      <xdr:nvCxnSpPr>
        <xdr:cNvPr id="818" name="直線コネクタ 817"/>
        <xdr:cNvCxnSpPr/>
      </xdr:nvCxnSpPr>
      <xdr:spPr>
        <a:xfrm>
          <a:off x="22072600" y="1212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100457</xdr:rowOff>
    </xdr:from>
    <xdr:to>
      <xdr:col>32</xdr:col>
      <xdr:colOff>187325</xdr:colOff>
      <xdr:row>76</xdr:row>
      <xdr:rowOff>128727</xdr:rowOff>
    </xdr:to>
    <xdr:cxnSp macro="">
      <xdr:nvCxnSpPr>
        <xdr:cNvPr id="819" name="直線コネクタ 818"/>
        <xdr:cNvCxnSpPr/>
      </xdr:nvCxnSpPr>
      <xdr:spPr>
        <a:xfrm flipV="1">
          <a:off x="21323300" y="13130657"/>
          <a:ext cx="838200" cy="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59237</xdr:rowOff>
    </xdr:from>
    <xdr:ext cx="534377" cy="259045"/>
    <xdr:sp macro="" textlink="">
      <xdr:nvSpPr>
        <xdr:cNvPr id="820" name="繰出金平均値テキスト"/>
        <xdr:cNvSpPr txBox="1"/>
      </xdr:nvSpPr>
      <xdr:spPr>
        <a:xfrm>
          <a:off x="22212300" y="12575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36360</xdr:rowOff>
    </xdr:from>
    <xdr:to>
      <xdr:col>32</xdr:col>
      <xdr:colOff>238125</xdr:colOff>
      <xdr:row>74</xdr:row>
      <xdr:rowOff>137960</xdr:rowOff>
    </xdr:to>
    <xdr:sp macro="" textlink="">
      <xdr:nvSpPr>
        <xdr:cNvPr id="821" name="フローチャート : 判断 820"/>
        <xdr:cNvSpPr/>
      </xdr:nvSpPr>
      <xdr:spPr>
        <a:xfrm>
          <a:off x="22110700" y="127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128727</xdr:rowOff>
    </xdr:from>
    <xdr:to>
      <xdr:col>31</xdr:col>
      <xdr:colOff>34925</xdr:colOff>
      <xdr:row>77</xdr:row>
      <xdr:rowOff>10122</xdr:rowOff>
    </xdr:to>
    <xdr:cxnSp macro="">
      <xdr:nvCxnSpPr>
        <xdr:cNvPr id="822" name="直線コネクタ 821"/>
        <xdr:cNvCxnSpPr/>
      </xdr:nvCxnSpPr>
      <xdr:spPr>
        <a:xfrm flipV="1">
          <a:off x="20434300" y="13158927"/>
          <a:ext cx="889000" cy="5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100673</xdr:rowOff>
    </xdr:from>
    <xdr:to>
      <xdr:col>31</xdr:col>
      <xdr:colOff>85725</xdr:colOff>
      <xdr:row>75</xdr:row>
      <xdr:rowOff>30823</xdr:rowOff>
    </xdr:to>
    <xdr:sp macro="" textlink="">
      <xdr:nvSpPr>
        <xdr:cNvPr id="823" name="フローチャート : 判断 822"/>
        <xdr:cNvSpPr/>
      </xdr:nvSpPr>
      <xdr:spPr>
        <a:xfrm>
          <a:off x="21272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47350</xdr:rowOff>
    </xdr:from>
    <xdr:ext cx="534377" cy="259045"/>
    <xdr:sp macro="" textlink="">
      <xdr:nvSpPr>
        <xdr:cNvPr id="824" name="テキスト ボックス 823"/>
        <xdr:cNvSpPr txBox="1"/>
      </xdr:nvSpPr>
      <xdr:spPr>
        <a:xfrm>
          <a:off x="21056111" y="125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110210</xdr:rowOff>
    </xdr:from>
    <xdr:to>
      <xdr:col>29</xdr:col>
      <xdr:colOff>517525</xdr:colOff>
      <xdr:row>77</xdr:row>
      <xdr:rowOff>10122</xdr:rowOff>
    </xdr:to>
    <xdr:cxnSp macro="">
      <xdr:nvCxnSpPr>
        <xdr:cNvPr id="825" name="直線コネクタ 824"/>
        <xdr:cNvCxnSpPr/>
      </xdr:nvCxnSpPr>
      <xdr:spPr>
        <a:xfrm>
          <a:off x="19545300" y="13140410"/>
          <a:ext cx="889000" cy="7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134772</xdr:rowOff>
    </xdr:from>
    <xdr:to>
      <xdr:col>29</xdr:col>
      <xdr:colOff>568325</xdr:colOff>
      <xdr:row>75</xdr:row>
      <xdr:rowOff>64922</xdr:rowOff>
    </xdr:to>
    <xdr:sp macro="" textlink="">
      <xdr:nvSpPr>
        <xdr:cNvPr id="826" name="フローチャート : 判断 825"/>
        <xdr:cNvSpPr/>
      </xdr:nvSpPr>
      <xdr:spPr>
        <a:xfrm>
          <a:off x="20383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81449</xdr:rowOff>
    </xdr:from>
    <xdr:ext cx="534377" cy="259045"/>
    <xdr:sp macro="" textlink="">
      <xdr:nvSpPr>
        <xdr:cNvPr id="827" name="テキスト ボックス 826"/>
        <xdr:cNvSpPr txBox="1"/>
      </xdr:nvSpPr>
      <xdr:spPr>
        <a:xfrm>
          <a:off x="20167111" y="125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110210</xdr:rowOff>
    </xdr:from>
    <xdr:to>
      <xdr:col>28</xdr:col>
      <xdr:colOff>314325</xdr:colOff>
      <xdr:row>77</xdr:row>
      <xdr:rowOff>46926</xdr:rowOff>
    </xdr:to>
    <xdr:cxnSp macro="">
      <xdr:nvCxnSpPr>
        <xdr:cNvPr id="828" name="直線コネクタ 827"/>
        <xdr:cNvCxnSpPr/>
      </xdr:nvCxnSpPr>
      <xdr:spPr>
        <a:xfrm flipV="1">
          <a:off x="18656300" y="13140410"/>
          <a:ext cx="889000" cy="10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167957</xdr:rowOff>
    </xdr:from>
    <xdr:to>
      <xdr:col>28</xdr:col>
      <xdr:colOff>365125</xdr:colOff>
      <xdr:row>75</xdr:row>
      <xdr:rowOff>98107</xdr:rowOff>
    </xdr:to>
    <xdr:sp macro="" textlink="">
      <xdr:nvSpPr>
        <xdr:cNvPr id="829" name="フローチャート : 判断 828"/>
        <xdr:cNvSpPr/>
      </xdr:nvSpPr>
      <xdr:spPr>
        <a:xfrm>
          <a:off x="19494500" y="1285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114634</xdr:rowOff>
    </xdr:from>
    <xdr:ext cx="534377" cy="259045"/>
    <xdr:sp macro="" textlink="">
      <xdr:nvSpPr>
        <xdr:cNvPr id="830" name="テキスト ボックス 829"/>
        <xdr:cNvSpPr txBox="1"/>
      </xdr:nvSpPr>
      <xdr:spPr>
        <a:xfrm>
          <a:off x="19278111" y="1263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13309</xdr:rowOff>
    </xdr:from>
    <xdr:to>
      <xdr:col>27</xdr:col>
      <xdr:colOff>161925</xdr:colOff>
      <xdr:row>75</xdr:row>
      <xdr:rowOff>114909</xdr:rowOff>
    </xdr:to>
    <xdr:sp macro="" textlink="">
      <xdr:nvSpPr>
        <xdr:cNvPr id="831" name="フローチャート : 判断 830"/>
        <xdr:cNvSpPr/>
      </xdr:nvSpPr>
      <xdr:spPr>
        <a:xfrm>
          <a:off x="18605500" y="1287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131436</xdr:rowOff>
    </xdr:from>
    <xdr:ext cx="534377" cy="259045"/>
    <xdr:sp macro="" textlink="">
      <xdr:nvSpPr>
        <xdr:cNvPr id="832" name="テキスト ボックス 831"/>
        <xdr:cNvSpPr txBox="1"/>
      </xdr:nvSpPr>
      <xdr:spPr>
        <a:xfrm>
          <a:off x="18389111" y="1264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3" name="テキスト ボックス 83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4" name="テキスト ボックス 83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5" name="テキスト ボックス 83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6" name="テキスト ボックス 83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7" name="テキスト ボックス 83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49657</xdr:rowOff>
    </xdr:from>
    <xdr:to>
      <xdr:col>32</xdr:col>
      <xdr:colOff>238125</xdr:colOff>
      <xdr:row>76</xdr:row>
      <xdr:rowOff>151257</xdr:rowOff>
    </xdr:to>
    <xdr:sp macro="" textlink="">
      <xdr:nvSpPr>
        <xdr:cNvPr id="838" name="円/楕円 837"/>
        <xdr:cNvSpPr/>
      </xdr:nvSpPr>
      <xdr:spPr>
        <a:xfrm>
          <a:off x="22110700" y="130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28084</xdr:rowOff>
    </xdr:from>
    <xdr:ext cx="534377" cy="259045"/>
    <xdr:sp macro="" textlink="">
      <xdr:nvSpPr>
        <xdr:cNvPr id="839" name="繰出金該当値テキスト"/>
        <xdr:cNvSpPr txBox="1"/>
      </xdr:nvSpPr>
      <xdr:spPr>
        <a:xfrm>
          <a:off x="22212300" y="1305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32,030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77927</xdr:rowOff>
    </xdr:from>
    <xdr:to>
      <xdr:col>31</xdr:col>
      <xdr:colOff>85725</xdr:colOff>
      <xdr:row>77</xdr:row>
      <xdr:rowOff>8077</xdr:rowOff>
    </xdr:to>
    <xdr:sp macro="" textlink="">
      <xdr:nvSpPr>
        <xdr:cNvPr id="840" name="円/楕円 839"/>
        <xdr:cNvSpPr/>
      </xdr:nvSpPr>
      <xdr:spPr>
        <a:xfrm>
          <a:off x="21272500" y="1310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170654</xdr:rowOff>
    </xdr:from>
    <xdr:ext cx="534377" cy="259045"/>
    <xdr:sp macro="" textlink="">
      <xdr:nvSpPr>
        <xdr:cNvPr id="841" name="テキスト ボックス 840"/>
        <xdr:cNvSpPr txBox="1"/>
      </xdr:nvSpPr>
      <xdr:spPr>
        <a:xfrm>
          <a:off x="21056111" y="132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130772</xdr:rowOff>
    </xdr:from>
    <xdr:to>
      <xdr:col>29</xdr:col>
      <xdr:colOff>568325</xdr:colOff>
      <xdr:row>77</xdr:row>
      <xdr:rowOff>60922</xdr:rowOff>
    </xdr:to>
    <xdr:sp macro="" textlink="">
      <xdr:nvSpPr>
        <xdr:cNvPr id="842" name="円/楕円 841"/>
        <xdr:cNvSpPr/>
      </xdr:nvSpPr>
      <xdr:spPr>
        <a:xfrm>
          <a:off x="20383500" y="1316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52049</xdr:rowOff>
    </xdr:from>
    <xdr:ext cx="534377" cy="259045"/>
    <xdr:sp macro="" textlink="">
      <xdr:nvSpPr>
        <xdr:cNvPr id="843" name="テキスト ボックス 842"/>
        <xdr:cNvSpPr txBox="1"/>
      </xdr:nvSpPr>
      <xdr:spPr>
        <a:xfrm>
          <a:off x="20167111" y="1325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29,901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59410</xdr:rowOff>
    </xdr:from>
    <xdr:to>
      <xdr:col>28</xdr:col>
      <xdr:colOff>365125</xdr:colOff>
      <xdr:row>76</xdr:row>
      <xdr:rowOff>161010</xdr:rowOff>
    </xdr:to>
    <xdr:sp macro="" textlink="">
      <xdr:nvSpPr>
        <xdr:cNvPr id="844" name="円/楕円 843"/>
        <xdr:cNvSpPr/>
      </xdr:nvSpPr>
      <xdr:spPr>
        <a:xfrm>
          <a:off x="19494500" y="130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152137</xdr:rowOff>
    </xdr:from>
    <xdr:ext cx="534377" cy="259045"/>
    <xdr:sp macro="" textlink="">
      <xdr:nvSpPr>
        <xdr:cNvPr id="845" name="テキスト ボックス 844"/>
        <xdr:cNvSpPr txBox="1"/>
      </xdr:nvSpPr>
      <xdr:spPr>
        <a:xfrm>
          <a:off x="19278111" y="1318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167576</xdr:rowOff>
    </xdr:from>
    <xdr:to>
      <xdr:col>27</xdr:col>
      <xdr:colOff>161925</xdr:colOff>
      <xdr:row>77</xdr:row>
      <xdr:rowOff>97726</xdr:rowOff>
    </xdr:to>
    <xdr:sp macro="" textlink="">
      <xdr:nvSpPr>
        <xdr:cNvPr id="846" name="円/楕円 845"/>
        <xdr:cNvSpPr/>
      </xdr:nvSpPr>
      <xdr:spPr>
        <a:xfrm>
          <a:off x="18605500" y="1319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88853</xdr:rowOff>
    </xdr:from>
    <xdr:ext cx="534377" cy="259045"/>
    <xdr:sp macro="" textlink="">
      <xdr:nvSpPr>
        <xdr:cNvPr id="847" name="テキスト ボックス 846"/>
        <xdr:cNvSpPr txBox="1"/>
      </xdr:nvSpPr>
      <xdr:spPr>
        <a:xfrm>
          <a:off x="18389111" y="1329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8" name="正方形/長方形 84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9" name="正方形/長方形 84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0" name="正方形/長方形 84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1" name="正方形/長方形 85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2" name="正方形/長方形 85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3" name="正方形/長方形 85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4" name="正方形/長方形 85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5" name="正方形/長方形 85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6" name="テキスト ボックス 85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7" name="直線コネクタ 85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58" name="直線コネクタ 857"/>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59" name="テキスト ボックス 858"/>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0" name="直線コネクタ 859"/>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1" name="テキスト ボックス 860"/>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2" name="直線コネクタ 861"/>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3" name="テキスト ボックス 862"/>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4" name="直線コネクタ 863"/>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65" name="テキスト ボックス 864"/>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67" name="テキスト ボックス 866"/>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69" name="直線コネクタ 868"/>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0"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1" name="直線コネクタ 87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2"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3" name="直線コネクタ 87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4" name="直線コネクタ 873"/>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5"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76" name="フローチャート : 判断 875"/>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77" name="直線コネクタ 876"/>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78" name="フローチャート : 判断 877"/>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79" name="テキスト ボックス 878"/>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0" name="直線コネクタ 879"/>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1" name="フローチャート : 判断 880"/>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2" name="テキスト ボックス 881"/>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3" name="直線コネクタ 882"/>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84" name="フローチャート : 判断 883"/>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85" name="テキスト ボックス 884"/>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86" name="フローチャート : 判断 885"/>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87" name="テキスト ボックス 886"/>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3" name="円/楕円 892"/>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4"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5" name="円/楕円 894"/>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896" name="テキスト ボックス 895"/>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897" name="円/楕円 896"/>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898" name="テキスト ボックス 897"/>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899" name="円/楕円 898"/>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0" name="テキスト ボックス 899"/>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1" name="円/楕円 900"/>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2" name="テキスト ボックス 901"/>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baseline="0">
              <a:solidFill>
                <a:schemeClr val="dk1"/>
              </a:solidFill>
              <a:latin typeface="+mn-lt"/>
              <a:ea typeface="+mn-ea"/>
              <a:cs typeface="+mn-cs"/>
            </a:rPr>
            <a:t>　</a:t>
          </a:r>
          <a:r>
            <a:rPr kumimoji="1" lang="ja-JP" altLang="ja-JP" sz="1200">
              <a:solidFill>
                <a:schemeClr val="dk1"/>
              </a:solidFill>
              <a:latin typeface="+mn-ea"/>
              <a:ea typeface="+mn-ea"/>
              <a:cs typeface="+mn-cs"/>
            </a:rPr>
            <a:t>歳出決算総額は、住民一人当たり</a:t>
          </a:r>
          <a:r>
            <a:rPr kumimoji="1" lang="en-US" altLang="ja-JP" sz="1200">
              <a:solidFill>
                <a:schemeClr val="dk1"/>
              </a:solidFill>
              <a:latin typeface="+mn-ea"/>
              <a:ea typeface="+mn-ea"/>
              <a:cs typeface="+mn-cs"/>
            </a:rPr>
            <a:t>331,396</a:t>
          </a:r>
          <a:r>
            <a:rPr kumimoji="1" lang="ja-JP" altLang="ja-JP" sz="1200">
              <a:solidFill>
                <a:schemeClr val="dk1"/>
              </a:solidFill>
              <a:latin typeface="+mn-ea"/>
              <a:ea typeface="+mn-ea"/>
              <a:cs typeface="+mn-cs"/>
            </a:rPr>
            <a:t>円となっている。主な構成項目である人件費は、住民一人当たり</a:t>
          </a:r>
          <a:r>
            <a:rPr kumimoji="1" lang="en-US" altLang="ja-JP" sz="1200">
              <a:solidFill>
                <a:schemeClr val="dk1"/>
              </a:solidFill>
              <a:latin typeface="+mn-ea"/>
              <a:ea typeface="+mn-ea"/>
              <a:cs typeface="+mn-cs"/>
            </a:rPr>
            <a:t>51,660</a:t>
          </a:r>
          <a:r>
            <a:rPr kumimoji="1" lang="ja-JP" altLang="ja-JP" sz="1200">
              <a:solidFill>
                <a:schemeClr val="dk1"/>
              </a:solidFill>
              <a:latin typeface="+mn-ea"/>
              <a:ea typeface="+mn-ea"/>
              <a:cs typeface="+mn-cs"/>
            </a:rPr>
            <a:t>円となっており、平成</a:t>
          </a:r>
          <a:r>
            <a:rPr kumimoji="1" lang="en-US" altLang="ja-JP" sz="1200">
              <a:solidFill>
                <a:schemeClr val="dk1"/>
              </a:solidFill>
              <a:latin typeface="+mn-ea"/>
              <a:ea typeface="+mn-ea"/>
              <a:cs typeface="+mn-cs"/>
            </a:rPr>
            <a:t>25</a:t>
          </a:r>
          <a:r>
            <a:rPr kumimoji="1" lang="ja-JP" altLang="ja-JP" sz="1200">
              <a:solidFill>
                <a:schemeClr val="dk1"/>
              </a:solidFill>
              <a:latin typeface="+mn-ea"/>
              <a:ea typeface="+mn-ea"/>
              <a:cs typeface="+mn-cs"/>
            </a:rPr>
            <a:t>年度から</a:t>
          </a:r>
          <a:r>
            <a:rPr kumimoji="1" lang="en-US" altLang="ja-JP" sz="1200">
              <a:solidFill>
                <a:schemeClr val="dk1"/>
              </a:solidFill>
              <a:latin typeface="+mn-ea"/>
              <a:ea typeface="+mn-ea"/>
              <a:cs typeface="+mn-cs"/>
            </a:rPr>
            <a:t>52,000</a:t>
          </a:r>
          <a:r>
            <a:rPr kumimoji="1" lang="ja-JP" altLang="ja-JP" sz="1200">
              <a:solidFill>
                <a:schemeClr val="dk1"/>
              </a:solidFill>
              <a:latin typeface="+mn-ea"/>
              <a:ea typeface="+mn-ea"/>
              <a:cs typeface="+mn-cs"/>
            </a:rPr>
            <a:t>円程度で推移してきており、類似団体平均を下回っている傾向にある。</a:t>
          </a:r>
          <a:r>
            <a:rPr lang="ja-JP" altLang="ja-JP" sz="1200" b="0" i="0" baseline="0">
              <a:solidFill>
                <a:schemeClr val="dk1"/>
              </a:solidFill>
              <a:latin typeface="+mn-ea"/>
              <a:ea typeface="+mn-ea"/>
              <a:cs typeface="+mn-cs"/>
            </a:rPr>
            <a:t>これは、消防広域化により、平成</a:t>
          </a:r>
          <a:r>
            <a:rPr lang="en-US" altLang="ja-JP" sz="1200" b="0" i="0" baseline="0">
              <a:solidFill>
                <a:schemeClr val="dk1"/>
              </a:solidFill>
              <a:latin typeface="+mn-ea"/>
              <a:ea typeface="+mn-ea"/>
              <a:cs typeface="+mn-cs"/>
            </a:rPr>
            <a:t>25</a:t>
          </a:r>
          <a:r>
            <a:rPr lang="ja-JP" altLang="ja-JP" sz="1200" b="0" i="0" baseline="0">
              <a:solidFill>
                <a:schemeClr val="dk1"/>
              </a:solidFill>
              <a:latin typeface="+mn-ea"/>
              <a:ea typeface="+mn-ea"/>
              <a:cs typeface="+mn-cs"/>
            </a:rPr>
            <a:t>年度に埼玉東部消防組合が設立され、消防職員人件費が補助費等（組合負担金）に移行したことが主な要因である。</a:t>
          </a:r>
          <a:r>
            <a:rPr kumimoji="1" lang="ja-JP" altLang="ja-JP" sz="1200">
              <a:solidFill>
                <a:schemeClr val="dk1"/>
              </a:solidFill>
              <a:latin typeface="+mn-ea"/>
              <a:ea typeface="+mn-ea"/>
              <a:cs typeface="+mn-cs"/>
            </a:rPr>
            <a:t>　</a:t>
          </a:r>
          <a:endParaRPr kumimoji="1" lang="en-US" altLang="ja-JP" sz="1200">
            <a:solidFill>
              <a:schemeClr val="dk1"/>
            </a:solidFill>
            <a:latin typeface="+mn-ea"/>
            <a:ea typeface="+mn-ea"/>
            <a:cs typeface="+mn-cs"/>
          </a:endParaRPr>
        </a:p>
        <a:p>
          <a:r>
            <a:rPr kumimoji="1" lang="ja-JP" altLang="ja-JP" sz="1200">
              <a:solidFill>
                <a:schemeClr val="dk1"/>
              </a:solidFill>
              <a:latin typeface="+mn-ea"/>
              <a:ea typeface="+mn-ea"/>
              <a:cs typeface="+mn-cs"/>
            </a:rPr>
            <a:t>　普通建設事業費は住民一人当たり</a:t>
          </a:r>
          <a:r>
            <a:rPr kumimoji="1" lang="en-US" altLang="ja-JP" sz="1200">
              <a:solidFill>
                <a:schemeClr val="dk1"/>
              </a:solidFill>
              <a:latin typeface="+mn-ea"/>
              <a:ea typeface="+mn-ea"/>
              <a:cs typeface="+mn-cs"/>
            </a:rPr>
            <a:t>27,852</a:t>
          </a:r>
          <a:r>
            <a:rPr kumimoji="1" lang="ja-JP" altLang="ja-JP" sz="1200">
              <a:solidFill>
                <a:schemeClr val="dk1"/>
              </a:solidFill>
              <a:latin typeface="+mn-ea"/>
              <a:ea typeface="+mn-ea"/>
              <a:cs typeface="+mn-cs"/>
            </a:rPr>
            <a:t>円となっており、類似団体と比較して一人当たりコストが低い状況となっている。しかし、今後、多くの施設が更新の時期や大規模改修を迎えるため、長期的な視点をもって、更新・統廃合・長寿命化などを計画的に行っていく。</a:t>
          </a:r>
          <a:endParaRPr kumimoji="1" lang="ja-JP" altLang="en-US" sz="12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埼玉県加須市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114,289
112,875
133.30
41,822,688
37,874,885
3,269,499
24,796,691
32,141,005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22352</xdr:rowOff>
    </xdr:from>
    <xdr:to>
      <xdr:col>6</xdr:col>
      <xdr:colOff>510540</xdr:colOff>
      <xdr:row>39</xdr:row>
      <xdr:rowOff>1778</xdr:rowOff>
    </xdr:to>
    <xdr:cxnSp macro="">
      <xdr:nvCxnSpPr>
        <xdr:cNvPr id="56" name="直線コネクタ 55"/>
        <xdr:cNvCxnSpPr/>
      </xdr:nvCxnSpPr>
      <xdr:spPr>
        <a:xfrm flipV="1">
          <a:off x="4633595" y="5508752"/>
          <a:ext cx="127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5605</xdr:rowOff>
    </xdr:from>
    <xdr:ext cx="469744" cy="259045"/>
    <xdr:sp macro="" textlink="">
      <xdr:nvSpPr>
        <xdr:cNvPr id="57" name="議会費最小値テキスト"/>
        <xdr:cNvSpPr txBox="1"/>
      </xdr:nvSpPr>
      <xdr:spPr>
        <a:xfrm>
          <a:off x="4686300" y="669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a:t>
          </a:r>
          <a:endParaRPr kumimoji="1" lang="ja-JP" altLang="en-US" sz="1000" b="1">
            <a:latin typeface="ＭＳ Ｐゴシック"/>
          </a:endParaRPr>
        </a:p>
      </xdr:txBody>
    </xdr:sp>
    <xdr:clientData/>
  </xdr:oneCellAnchor>
  <xdr:twoCellAnchor>
    <xdr:from>
      <xdr:col>6</xdr:col>
      <xdr:colOff>422275</xdr:colOff>
      <xdr:row>39</xdr:row>
      <xdr:rowOff>1778</xdr:rowOff>
    </xdr:from>
    <xdr:to>
      <xdr:col>6</xdr:col>
      <xdr:colOff>600075</xdr:colOff>
      <xdr:row>39</xdr:row>
      <xdr:rowOff>1778</xdr:rowOff>
    </xdr:to>
    <xdr:cxnSp macro="">
      <xdr:nvCxnSpPr>
        <xdr:cNvPr id="58" name="直線コネクタ 57"/>
        <xdr:cNvCxnSpPr/>
      </xdr:nvCxnSpPr>
      <xdr:spPr>
        <a:xfrm>
          <a:off x="4546600" y="668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140479</xdr:rowOff>
    </xdr:from>
    <xdr:ext cx="469744" cy="259045"/>
    <xdr:sp macro="" textlink="">
      <xdr:nvSpPr>
        <xdr:cNvPr id="59" name="議会費最大値テキスト"/>
        <xdr:cNvSpPr txBox="1"/>
      </xdr:nvSpPr>
      <xdr:spPr>
        <a:xfrm>
          <a:off x="4686300" y="528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3,604</a:t>
          </a:r>
          <a:endParaRPr kumimoji="1" lang="ja-JP" altLang="en-US" sz="1000" b="1">
            <a:latin typeface="ＭＳ Ｐゴシック"/>
          </a:endParaRPr>
        </a:p>
      </xdr:txBody>
    </xdr:sp>
    <xdr:clientData/>
  </xdr:oneCellAnchor>
  <xdr:twoCellAnchor>
    <xdr:from>
      <xdr:col>6</xdr:col>
      <xdr:colOff>422275</xdr:colOff>
      <xdr:row>32</xdr:row>
      <xdr:rowOff>22352</xdr:rowOff>
    </xdr:from>
    <xdr:to>
      <xdr:col>6</xdr:col>
      <xdr:colOff>600075</xdr:colOff>
      <xdr:row>32</xdr:row>
      <xdr:rowOff>22352</xdr:rowOff>
    </xdr:to>
    <xdr:cxnSp macro="">
      <xdr:nvCxnSpPr>
        <xdr:cNvPr id="60" name="直線コネクタ 59"/>
        <xdr:cNvCxnSpPr/>
      </xdr:nvCxnSpPr>
      <xdr:spPr>
        <a:xfrm>
          <a:off x="4546600" y="550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144272</xdr:rowOff>
    </xdr:from>
    <xdr:to>
      <xdr:col>6</xdr:col>
      <xdr:colOff>511175</xdr:colOff>
      <xdr:row>34</xdr:row>
      <xdr:rowOff>39878</xdr:rowOff>
    </xdr:to>
    <xdr:cxnSp macro="">
      <xdr:nvCxnSpPr>
        <xdr:cNvPr id="61" name="直線コネクタ 60"/>
        <xdr:cNvCxnSpPr/>
      </xdr:nvCxnSpPr>
      <xdr:spPr>
        <a:xfrm>
          <a:off x="3797300" y="5802122"/>
          <a:ext cx="8382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109237</xdr:rowOff>
    </xdr:from>
    <xdr:ext cx="469744" cy="259045"/>
    <xdr:sp macro="" textlink="">
      <xdr:nvSpPr>
        <xdr:cNvPr id="62" name="議会費平均値テキスト"/>
        <xdr:cNvSpPr txBox="1"/>
      </xdr:nvSpPr>
      <xdr:spPr>
        <a:xfrm>
          <a:off x="4686300" y="6109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130810</xdr:rowOff>
    </xdr:from>
    <xdr:to>
      <xdr:col>6</xdr:col>
      <xdr:colOff>561975</xdr:colOff>
      <xdr:row>36</xdr:row>
      <xdr:rowOff>60960</xdr:rowOff>
    </xdr:to>
    <xdr:sp macro="" textlink="">
      <xdr:nvSpPr>
        <xdr:cNvPr id="63" name="フローチャート : 判断 62"/>
        <xdr:cNvSpPr/>
      </xdr:nvSpPr>
      <xdr:spPr>
        <a:xfrm>
          <a:off x="4584700" y="61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144272</xdr:rowOff>
    </xdr:from>
    <xdr:to>
      <xdr:col>5</xdr:col>
      <xdr:colOff>358775</xdr:colOff>
      <xdr:row>34</xdr:row>
      <xdr:rowOff>18542</xdr:rowOff>
    </xdr:to>
    <xdr:cxnSp macro="">
      <xdr:nvCxnSpPr>
        <xdr:cNvPr id="64" name="直線コネクタ 63"/>
        <xdr:cNvCxnSpPr/>
      </xdr:nvCxnSpPr>
      <xdr:spPr>
        <a:xfrm flipV="1">
          <a:off x="2908300" y="580212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31750</xdr:rowOff>
    </xdr:from>
    <xdr:to>
      <xdr:col>5</xdr:col>
      <xdr:colOff>409575</xdr:colOff>
      <xdr:row>35</xdr:row>
      <xdr:rowOff>133350</xdr:rowOff>
    </xdr:to>
    <xdr:sp macro="" textlink="">
      <xdr:nvSpPr>
        <xdr:cNvPr id="65" name="フローチャート : 判断 64"/>
        <xdr:cNvSpPr/>
      </xdr:nvSpPr>
      <xdr:spPr>
        <a:xfrm>
          <a:off x="3746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124477</xdr:rowOff>
    </xdr:from>
    <xdr:ext cx="469744" cy="259045"/>
    <xdr:sp macro="" textlink="">
      <xdr:nvSpPr>
        <xdr:cNvPr id="66" name="テキスト ボックス 65"/>
        <xdr:cNvSpPr txBox="1"/>
      </xdr:nvSpPr>
      <xdr:spPr>
        <a:xfrm>
          <a:off x="3562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18542</xdr:rowOff>
    </xdr:from>
    <xdr:to>
      <xdr:col>4</xdr:col>
      <xdr:colOff>155575</xdr:colOff>
      <xdr:row>34</xdr:row>
      <xdr:rowOff>31496</xdr:rowOff>
    </xdr:to>
    <xdr:cxnSp macro="">
      <xdr:nvCxnSpPr>
        <xdr:cNvPr id="67" name="直線コネクタ 66"/>
        <xdr:cNvCxnSpPr/>
      </xdr:nvCxnSpPr>
      <xdr:spPr>
        <a:xfrm flipV="1">
          <a:off x="2019300" y="584784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69850</xdr:rowOff>
    </xdr:from>
    <xdr:to>
      <xdr:col>4</xdr:col>
      <xdr:colOff>206375</xdr:colOff>
      <xdr:row>36</xdr:row>
      <xdr:rowOff>0</xdr:rowOff>
    </xdr:to>
    <xdr:sp macro="" textlink="">
      <xdr:nvSpPr>
        <xdr:cNvPr id="68" name="フローチャート : 判断 67"/>
        <xdr:cNvSpPr/>
      </xdr:nvSpPr>
      <xdr:spPr>
        <a:xfrm>
          <a:off x="2857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162577</xdr:rowOff>
    </xdr:from>
    <xdr:ext cx="469744" cy="259045"/>
    <xdr:sp macro="" textlink="">
      <xdr:nvSpPr>
        <xdr:cNvPr id="69" name="テキスト ボックス 68"/>
        <xdr:cNvSpPr txBox="1"/>
      </xdr:nvSpPr>
      <xdr:spPr>
        <a:xfrm>
          <a:off x="2673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63500</xdr:rowOff>
    </xdr:from>
    <xdr:to>
      <xdr:col>2</xdr:col>
      <xdr:colOff>638175</xdr:colOff>
      <xdr:row>34</xdr:row>
      <xdr:rowOff>31496</xdr:rowOff>
    </xdr:to>
    <xdr:cxnSp macro="">
      <xdr:nvCxnSpPr>
        <xdr:cNvPr id="70" name="直線コネクタ 69"/>
        <xdr:cNvCxnSpPr/>
      </xdr:nvCxnSpPr>
      <xdr:spPr>
        <a:xfrm>
          <a:off x="1130300" y="5378450"/>
          <a:ext cx="889000" cy="48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155194</xdr:rowOff>
    </xdr:from>
    <xdr:to>
      <xdr:col>3</xdr:col>
      <xdr:colOff>3175</xdr:colOff>
      <xdr:row>35</xdr:row>
      <xdr:rowOff>85344</xdr:rowOff>
    </xdr:to>
    <xdr:sp macro="" textlink="">
      <xdr:nvSpPr>
        <xdr:cNvPr id="71" name="フローチャート : 判断 70"/>
        <xdr:cNvSpPr/>
      </xdr:nvSpPr>
      <xdr:spPr>
        <a:xfrm>
          <a:off x="1968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76471</xdr:rowOff>
    </xdr:from>
    <xdr:ext cx="469744" cy="259045"/>
    <xdr:sp macro="" textlink="">
      <xdr:nvSpPr>
        <xdr:cNvPr id="72" name="テキスト ボックス 71"/>
        <xdr:cNvSpPr txBox="1"/>
      </xdr:nvSpPr>
      <xdr:spPr>
        <a:xfrm>
          <a:off x="1784427" y="60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508</xdr:rowOff>
    </xdr:from>
    <xdr:to>
      <xdr:col>1</xdr:col>
      <xdr:colOff>485775</xdr:colOff>
      <xdr:row>33</xdr:row>
      <xdr:rowOff>102108</xdr:rowOff>
    </xdr:to>
    <xdr:sp macro="" textlink="">
      <xdr:nvSpPr>
        <xdr:cNvPr id="73" name="フローチャート : 判断 72"/>
        <xdr:cNvSpPr/>
      </xdr:nvSpPr>
      <xdr:spPr>
        <a:xfrm>
          <a:off x="1079500" y="565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93235</xdr:rowOff>
    </xdr:from>
    <xdr:ext cx="469744" cy="259045"/>
    <xdr:sp macro="" textlink="">
      <xdr:nvSpPr>
        <xdr:cNvPr id="74" name="テキスト ボックス 73"/>
        <xdr:cNvSpPr txBox="1"/>
      </xdr:nvSpPr>
      <xdr:spPr>
        <a:xfrm>
          <a:off x="895427" y="575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160528</xdr:rowOff>
    </xdr:from>
    <xdr:to>
      <xdr:col>6</xdr:col>
      <xdr:colOff>561975</xdr:colOff>
      <xdr:row>34</xdr:row>
      <xdr:rowOff>90678</xdr:rowOff>
    </xdr:to>
    <xdr:sp macro="" textlink="">
      <xdr:nvSpPr>
        <xdr:cNvPr id="80" name="円/楕円 79"/>
        <xdr:cNvSpPr/>
      </xdr:nvSpPr>
      <xdr:spPr>
        <a:xfrm>
          <a:off x="4584700" y="581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11955</xdr:rowOff>
    </xdr:from>
    <xdr:ext cx="469744" cy="259045"/>
    <xdr:sp macro="" textlink="">
      <xdr:nvSpPr>
        <xdr:cNvPr id="81" name="議会費該当値テキスト"/>
        <xdr:cNvSpPr txBox="1"/>
      </xdr:nvSpPr>
      <xdr:spPr>
        <a:xfrm>
          <a:off x="4686300" y="566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93472</xdr:rowOff>
    </xdr:from>
    <xdr:to>
      <xdr:col>5</xdr:col>
      <xdr:colOff>409575</xdr:colOff>
      <xdr:row>34</xdr:row>
      <xdr:rowOff>23622</xdr:rowOff>
    </xdr:to>
    <xdr:sp macro="" textlink="">
      <xdr:nvSpPr>
        <xdr:cNvPr id="82" name="円/楕円 81"/>
        <xdr:cNvSpPr/>
      </xdr:nvSpPr>
      <xdr:spPr>
        <a:xfrm>
          <a:off x="3746500" y="575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40149</xdr:rowOff>
    </xdr:from>
    <xdr:ext cx="469744" cy="259045"/>
    <xdr:sp macro="" textlink="">
      <xdr:nvSpPr>
        <xdr:cNvPr id="83" name="テキスト ボックス 82"/>
        <xdr:cNvSpPr txBox="1"/>
      </xdr:nvSpPr>
      <xdr:spPr>
        <a:xfrm>
          <a:off x="3562427" y="55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139192</xdr:rowOff>
    </xdr:from>
    <xdr:to>
      <xdr:col>4</xdr:col>
      <xdr:colOff>206375</xdr:colOff>
      <xdr:row>34</xdr:row>
      <xdr:rowOff>69342</xdr:rowOff>
    </xdr:to>
    <xdr:sp macro="" textlink="">
      <xdr:nvSpPr>
        <xdr:cNvPr id="84" name="円/楕円 83"/>
        <xdr:cNvSpPr/>
      </xdr:nvSpPr>
      <xdr:spPr>
        <a:xfrm>
          <a:off x="2857500" y="57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85869</xdr:rowOff>
    </xdr:from>
    <xdr:ext cx="469744" cy="259045"/>
    <xdr:sp macro="" textlink="">
      <xdr:nvSpPr>
        <xdr:cNvPr id="85" name="テキスト ボックス 84"/>
        <xdr:cNvSpPr txBox="1"/>
      </xdr:nvSpPr>
      <xdr:spPr>
        <a:xfrm>
          <a:off x="2673427" y="557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152146</xdr:rowOff>
    </xdr:from>
    <xdr:to>
      <xdr:col>3</xdr:col>
      <xdr:colOff>3175</xdr:colOff>
      <xdr:row>34</xdr:row>
      <xdr:rowOff>82296</xdr:rowOff>
    </xdr:to>
    <xdr:sp macro="" textlink="">
      <xdr:nvSpPr>
        <xdr:cNvPr id="86" name="円/楕円 85"/>
        <xdr:cNvSpPr/>
      </xdr:nvSpPr>
      <xdr:spPr>
        <a:xfrm>
          <a:off x="1968500" y="58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98823</xdr:rowOff>
    </xdr:from>
    <xdr:ext cx="469744" cy="259045"/>
    <xdr:sp macro="" textlink="">
      <xdr:nvSpPr>
        <xdr:cNvPr id="87" name="テキスト ボックス 86"/>
        <xdr:cNvSpPr txBox="1"/>
      </xdr:nvSpPr>
      <xdr:spPr>
        <a:xfrm>
          <a:off x="1784427" y="558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12700</xdr:rowOff>
    </xdr:from>
    <xdr:to>
      <xdr:col>1</xdr:col>
      <xdr:colOff>485775</xdr:colOff>
      <xdr:row>31</xdr:row>
      <xdr:rowOff>114300</xdr:rowOff>
    </xdr:to>
    <xdr:sp macro="" textlink="">
      <xdr:nvSpPr>
        <xdr:cNvPr id="88" name="円/楕円 87"/>
        <xdr:cNvSpPr/>
      </xdr:nvSpPr>
      <xdr:spPr>
        <a:xfrm>
          <a:off x="1079500" y="53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130827</xdr:rowOff>
    </xdr:from>
    <xdr:ext cx="469744" cy="259045"/>
    <xdr:sp macro="" textlink="">
      <xdr:nvSpPr>
        <xdr:cNvPr id="89" name="テキスト ボックス 88"/>
        <xdr:cNvSpPr txBox="1"/>
      </xdr:nvSpPr>
      <xdr:spPr>
        <a:xfrm>
          <a:off x="895427" y="51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154483</xdr:rowOff>
    </xdr:from>
    <xdr:to>
      <xdr:col>6</xdr:col>
      <xdr:colOff>510540</xdr:colOff>
      <xdr:row>58</xdr:row>
      <xdr:rowOff>11588</xdr:rowOff>
    </xdr:to>
    <xdr:cxnSp macro="">
      <xdr:nvCxnSpPr>
        <xdr:cNvPr id="114" name="直線コネクタ 113"/>
        <xdr:cNvCxnSpPr/>
      </xdr:nvCxnSpPr>
      <xdr:spPr>
        <a:xfrm flipV="1">
          <a:off x="4633595" y="8726983"/>
          <a:ext cx="1270" cy="122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15415</xdr:rowOff>
    </xdr:from>
    <xdr:ext cx="534377" cy="259045"/>
    <xdr:sp macro="" textlink="">
      <xdr:nvSpPr>
        <xdr:cNvPr id="115" name="総務費最小値テキスト"/>
        <xdr:cNvSpPr txBox="1"/>
      </xdr:nvSpPr>
      <xdr:spPr>
        <a:xfrm>
          <a:off x="4686300" y="995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30,725</a:t>
          </a:r>
          <a:endParaRPr kumimoji="1" lang="ja-JP" altLang="en-US" sz="1000" b="1">
            <a:latin typeface="ＭＳ Ｐゴシック"/>
          </a:endParaRPr>
        </a:p>
      </xdr:txBody>
    </xdr:sp>
    <xdr:clientData/>
  </xdr:oneCellAnchor>
  <xdr:twoCellAnchor>
    <xdr:from>
      <xdr:col>6</xdr:col>
      <xdr:colOff>422275</xdr:colOff>
      <xdr:row>58</xdr:row>
      <xdr:rowOff>11588</xdr:rowOff>
    </xdr:from>
    <xdr:to>
      <xdr:col>6</xdr:col>
      <xdr:colOff>600075</xdr:colOff>
      <xdr:row>58</xdr:row>
      <xdr:rowOff>11588</xdr:rowOff>
    </xdr:to>
    <xdr:cxnSp macro="">
      <xdr:nvCxnSpPr>
        <xdr:cNvPr id="116" name="直線コネクタ 115"/>
        <xdr:cNvCxnSpPr/>
      </xdr:nvCxnSpPr>
      <xdr:spPr>
        <a:xfrm>
          <a:off x="4546600" y="99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101160</xdr:rowOff>
    </xdr:from>
    <xdr:ext cx="534377" cy="259045"/>
    <xdr:sp macro="" textlink="">
      <xdr:nvSpPr>
        <xdr:cNvPr id="117" name="総務費最大値テキスト"/>
        <xdr:cNvSpPr txBox="1"/>
      </xdr:nvSpPr>
      <xdr:spPr>
        <a:xfrm>
          <a:off x="4686300" y="85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95,224</a:t>
          </a:r>
          <a:endParaRPr kumimoji="1" lang="ja-JP" altLang="en-US" sz="1000" b="1">
            <a:latin typeface="ＭＳ Ｐゴシック"/>
          </a:endParaRPr>
        </a:p>
      </xdr:txBody>
    </xdr:sp>
    <xdr:clientData/>
  </xdr:oneCellAnchor>
  <xdr:twoCellAnchor>
    <xdr:from>
      <xdr:col>6</xdr:col>
      <xdr:colOff>422275</xdr:colOff>
      <xdr:row>50</xdr:row>
      <xdr:rowOff>154483</xdr:rowOff>
    </xdr:from>
    <xdr:to>
      <xdr:col>6</xdr:col>
      <xdr:colOff>600075</xdr:colOff>
      <xdr:row>50</xdr:row>
      <xdr:rowOff>154483</xdr:rowOff>
    </xdr:to>
    <xdr:cxnSp macro="">
      <xdr:nvCxnSpPr>
        <xdr:cNvPr id="118" name="直線コネクタ 117"/>
        <xdr:cNvCxnSpPr/>
      </xdr:nvCxnSpPr>
      <xdr:spPr>
        <a:xfrm>
          <a:off x="4546600" y="8726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96838</xdr:rowOff>
    </xdr:from>
    <xdr:to>
      <xdr:col>6</xdr:col>
      <xdr:colOff>511175</xdr:colOff>
      <xdr:row>56</xdr:row>
      <xdr:rowOff>122307</xdr:rowOff>
    </xdr:to>
    <xdr:cxnSp macro="">
      <xdr:nvCxnSpPr>
        <xdr:cNvPr id="119" name="直線コネクタ 118"/>
        <xdr:cNvCxnSpPr/>
      </xdr:nvCxnSpPr>
      <xdr:spPr>
        <a:xfrm flipV="1">
          <a:off x="3797300" y="9698038"/>
          <a:ext cx="838200" cy="2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30777</xdr:rowOff>
    </xdr:from>
    <xdr:ext cx="534377" cy="259045"/>
    <xdr:sp macro="" textlink="">
      <xdr:nvSpPr>
        <xdr:cNvPr id="120" name="総務費平均値テキスト"/>
        <xdr:cNvSpPr txBox="1"/>
      </xdr:nvSpPr>
      <xdr:spPr>
        <a:xfrm>
          <a:off x="4686300" y="9460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7900</xdr:rowOff>
    </xdr:from>
    <xdr:to>
      <xdr:col>6</xdr:col>
      <xdr:colOff>561975</xdr:colOff>
      <xdr:row>56</xdr:row>
      <xdr:rowOff>109500</xdr:rowOff>
    </xdr:to>
    <xdr:sp macro="" textlink="">
      <xdr:nvSpPr>
        <xdr:cNvPr id="121" name="フローチャート : 判断 120"/>
        <xdr:cNvSpPr/>
      </xdr:nvSpPr>
      <xdr:spPr>
        <a:xfrm>
          <a:off x="4584700" y="96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112249</xdr:rowOff>
    </xdr:from>
    <xdr:to>
      <xdr:col>5</xdr:col>
      <xdr:colOff>358775</xdr:colOff>
      <xdr:row>56</xdr:row>
      <xdr:rowOff>122307</xdr:rowOff>
    </xdr:to>
    <xdr:cxnSp macro="">
      <xdr:nvCxnSpPr>
        <xdr:cNvPr id="122" name="直線コネクタ 121"/>
        <xdr:cNvCxnSpPr/>
      </xdr:nvCxnSpPr>
      <xdr:spPr>
        <a:xfrm>
          <a:off x="2908300" y="9713449"/>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11061</xdr:rowOff>
    </xdr:from>
    <xdr:to>
      <xdr:col>5</xdr:col>
      <xdr:colOff>409575</xdr:colOff>
      <xdr:row>56</xdr:row>
      <xdr:rowOff>112661</xdr:rowOff>
    </xdr:to>
    <xdr:sp macro="" textlink="">
      <xdr:nvSpPr>
        <xdr:cNvPr id="123" name="フローチャート : 判断 122"/>
        <xdr:cNvSpPr/>
      </xdr:nvSpPr>
      <xdr:spPr>
        <a:xfrm>
          <a:off x="3746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129188</xdr:rowOff>
    </xdr:from>
    <xdr:ext cx="534377" cy="259045"/>
    <xdr:sp macro="" textlink="">
      <xdr:nvSpPr>
        <xdr:cNvPr id="124" name="テキスト ボックス 123"/>
        <xdr:cNvSpPr txBox="1"/>
      </xdr:nvSpPr>
      <xdr:spPr>
        <a:xfrm>
          <a:off x="3530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158864</xdr:rowOff>
    </xdr:from>
    <xdr:to>
      <xdr:col>4</xdr:col>
      <xdr:colOff>155575</xdr:colOff>
      <xdr:row>56</xdr:row>
      <xdr:rowOff>112249</xdr:rowOff>
    </xdr:to>
    <xdr:cxnSp macro="">
      <xdr:nvCxnSpPr>
        <xdr:cNvPr id="125" name="直線コネクタ 124"/>
        <xdr:cNvCxnSpPr/>
      </xdr:nvCxnSpPr>
      <xdr:spPr>
        <a:xfrm>
          <a:off x="2019300" y="9588614"/>
          <a:ext cx="889000" cy="12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162966</xdr:rowOff>
    </xdr:from>
    <xdr:to>
      <xdr:col>4</xdr:col>
      <xdr:colOff>206375</xdr:colOff>
      <xdr:row>56</xdr:row>
      <xdr:rowOff>93116</xdr:rowOff>
    </xdr:to>
    <xdr:sp macro="" textlink="">
      <xdr:nvSpPr>
        <xdr:cNvPr id="126" name="フローチャート : 判断 125"/>
        <xdr:cNvSpPr/>
      </xdr:nvSpPr>
      <xdr:spPr>
        <a:xfrm>
          <a:off x="2857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109643</xdr:rowOff>
    </xdr:from>
    <xdr:ext cx="534377" cy="259045"/>
    <xdr:sp macro="" textlink="">
      <xdr:nvSpPr>
        <xdr:cNvPr id="127" name="テキスト ボックス 126"/>
        <xdr:cNvSpPr txBox="1"/>
      </xdr:nvSpPr>
      <xdr:spPr>
        <a:xfrm>
          <a:off x="2641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35058</xdr:rowOff>
    </xdr:from>
    <xdr:to>
      <xdr:col>2</xdr:col>
      <xdr:colOff>638175</xdr:colOff>
      <xdr:row>55</xdr:row>
      <xdr:rowOff>158864</xdr:rowOff>
    </xdr:to>
    <xdr:cxnSp macro="">
      <xdr:nvCxnSpPr>
        <xdr:cNvPr id="128" name="直線コネクタ 127"/>
        <xdr:cNvCxnSpPr/>
      </xdr:nvCxnSpPr>
      <xdr:spPr>
        <a:xfrm>
          <a:off x="1130300" y="9464808"/>
          <a:ext cx="889000" cy="12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55849</xdr:rowOff>
    </xdr:from>
    <xdr:to>
      <xdr:col>3</xdr:col>
      <xdr:colOff>3175</xdr:colOff>
      <xdr:row>56</xdr:row>
      <xdr:rowOff>157449</xdr:rowOff>
    </xdr:to>
    <xdr:sp macro="" textlink="">
      <xdr:nvSpPr>
        <xdr:cNvPr id="129" name="フローチャート : 判断 128"/>
        <xdr:cNvSpPr/>
      </xdr:nvSpPr>
      <xdr:spPr>
        <a:xfrm>
          <a:off x="1968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148576</xdr:rowOff>
    </xdr:from>
    <xdr:ext cx="534377" cy="259045"/>
    <xdr:sp macro="" textlink="">
      <xdr:nvSpPr>
        <xdr:cNvPr id="130" name="テキスト ボックス 129"/>
        <xdr:cNvSpPr txBox="1"/>
      </xdr:nvSpPr>
      <xdr:spPr>
        <a:xfrm>
          <a:off x="1752111" y="97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22206</xdr:rowOff>
    </xdr:from>
    <xdr:to>
      <xdr:col>1</xdr:col>
      <xdr:colOff>485775</xdr:colOff>
      <xdr:row>56</xdr:row>
      <xdr:rowOff>123806</xdr:rowOff>
    </xdr:to>
    <xdr:sp macro="" textlink="">
      <xdr:nvSpPr>
        <xdr:cNvPr id="131" name="フローチャート : 判断 130"/>
        <xdr:cNvSpPr/>
      </xdr:nvSpPr>
      <xdr:spPr>
        <a:xfrm>
          <a:off x="1079500" y="96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114933</xdr:rowOff>
    </xdr:from>
    <xdr:ext cx="534377" cy="259045"/>
    <xdr:sp macro="" textlink="">
      <xdr:nvSpPr>
        <xdr:cNvPr id="132" name="テキスト ボックス 131"/>
        <xdr:cNvSpPr txBox="1"/>
      </xdr:nvSpPr>
      <xdr:spPr>
        <a:xfrm>
          <a:off x="863111" y="971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46038</xdr:rowOff>
    </xdr:from>
    <xdr:to>
      <xdr:col>6</xdr:col>
      <xdr:colOff>561975</xdr:colOff>
      <xdr:row>56</xdr:row>
      <xdr:rowOff>147638</xdr:rowOff>
    </xdr:to>
    <xdr:sp macro="" textlink="">
      <xdr:nvSpPr>
        <xdr:cNvPr id="138" name="円/楕円 137"/>
        <xdr:cNvSpPr/>
      </xdr:nvSpPr>
      <xdr:spPr>
        <a:xfrm>
          <a:off x="4584700" y="964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24465</xdr:rowOff>
    </xdr:from>
    <xdr:ext cx="534377" cy="259045"/>
    <xdr:sp macro="" textlink="">
      <xdr:nvSpPr>
        <xdr:cNvPr id="139" name="総務費該当値テキスト"/>
        <xdr:cNvSpPr txBox="1"/>
      </xdr:nvSpPr>
      <xdr:spPr>
        <a:xfrm>
          <a:off x="4686300" y="962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44,250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71507</xdr:rowOff>
    </xdr:from>
    <xdr:to>
      <xdr:col>5</xdr:col>
      <xdr:colOff>409575</xdr:colOff>
      <xdr:row>57</xdr:row>
      <xdr:rowOff>1657</xdr:rowOff>
    </xdr:to>
    <xdr:sp macro="" textlink="">
      <xdr:nvSpPr>
        <xdr:cNvPr id="140" name="円/楕円 139"/>
        <xdr:cNvSpPr/>
      </xdr:nvSpPr>
      <xdr:spPr>
        <a:xfrm>
          <a:off x="3746500" y="96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164234</xdr:rowOff>
    </xdr:from>
    <xdr:ext cx="534377" cy="259045"/>
    <xdr:sp macro="" textlink="">
      <xdr:nvSpPr>
        <xdr:cNvPr id="141" name="テキスト ボックス 140"/>
        <xdr:cNvSpPr txBox="1"/>
      </xdr:nvSpPr>
      <xdr:spPr>
        <a:xfrm>
          <a:off x="3530111" y="976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61449</xdr:rowOff>
    </xdr:from>
    <xdr:to>
      <xdr:col>4</xdr:col>
      <xdr:colOff>206375</xdr:colOff>
      <xdr:row>56</xdr:row>
      <xdr:rowOff>163049</xdr:rowOff>
    </xdr:to>
    <xdr:sp macro="" textlink="">
      <xdr:nvSpPr>
        <xdr:cNvPr id="142" name="円/楕円 141"/>
        <xdr:cNvSpPr/>
      </xdr:nvSpPr>
      <xdr:spPr>
        <a:xfrm>
          <a:off x="2857500" y="966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154176</xdr:rowOff>
    </xdr:from>
    <xdr:ext cx="534377" cy="259045"/>
    <xdr:sp macro="" textlink="">
      <xdr:nvSpPr>
        <xdr:cNvPr id="143" name="テキスト ボックス 142"/>
        <xdr:cNvSpPr txBox="1"/>
      </xdr:nvSpPr>
      <xdr:spPr>
        <a:xfrm>
          <a:off x="2641111" y="975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43,441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108064</xdr:rowOff>
    </xdr:from>
    <xdr:to>
      <xdr:col>3</xdr:col>
      <xdr:colOff>3175</xdr:colOff>
      <xdr:row>56</xdr:row>
      <xdr:rowOff>38214</xdr:rowOff>
    </xdr:to>
    <xdr:sp macro="" textlink="">
      <xdr:nvSpPr>
        <xdr:cNvPr id="144" name="円/楕円 143"/>
        <xdr:cNvSpPr/>
      </xdr:nvSpPr>
      <xdr:spPr>
        <a:xfrm>
          <a:off x="1968500" y="953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54741</xdr:rowOff>
    </xdr:from>
    <xdr:ext cx="534377" cy="259045"/>
    <xdr:sp macro="" textlink="">
      <xdr:nvSpPr>
        <xdr:cNvPr id="145" name="テキスト ボックス 144"/>
        <xdr:cNvSpPr txBox="1"/>
      </xdr:nvSpPr>
      <xdr:spPr>
        <a:xfrm>
          <a:off x="1752111" y="931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49,994</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155708</xdr:rowOff>
    </xdr:from>
    <xdr:to>
      <xdr:col>1</xdr:col>
      <xdr:colOff>485775</xdr:colOff>
      <xdr:row>55</xdr:row>
      <xdr:rowOff>85858</xdr:rowOff>
    </xdr:to>
    <xdr:sp macro="" textlink="">
      <xdr:nvSpPr>
        <xdr:cNvPr id="146" name="円/楕円 145"/>
        <xdr:cNvSpPr/>
      </xdr:nvSpPr>
      <xdr:spPr>
        <a:xfrm>
          <a:off x="1079500" y="941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102385</xdr:rowOff>
    </xdr:from>
    <xdr:ext cx="534377" cy="259045"/>
    <xdr:sp macro="" textlink="">
      <xdr:nvSpPr>
        <xdr:cNvPr id="147" name="テキスト ボックス 146"/>
        <xdr:cNvSpPr txBox="1"/>
      </xdr:nvSpPr>
      <xdr:spPr>
        <a:xfrm>
          <a:off x="863111" y="918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127,447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48554</xdr:rowOff>
    </xdr:from>
    <xdr:to>
      <xdr:col>6</xdr:col>
      <xdr:colOff>510540</xdr:colOff>
      <xdr:row>78</xdr:row>
      <xdr:rowOff>27343</xdr:rowOff>
    </xdr:to>
    <xdr:cxnSp macro="">
      <xdr:nvCxnSpPr>
        <xdr:cNvPr id="174" name="直線コネクタ 173"/>
        <xdr:cNvCxnSpPr/>
      </xdr:nvCxnSpPr>
      <xdr:spPr>
        <a:xfrm flipV="1">
          <a:off x="4633595" y="12050054"/>
          <a:ext cx="1270" cy="1350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31170</xdr:rowOff>
    </xdr:from>
    <xdr:ext cx="534377" cy="259045"/>
    <xdr:sp macro="" textlink="">
      <xdr:nvSpPr>
        <xdr:cNvPr id="175" name="民生費最小値テキスト"/>
        <xdr:cNvSpPr txBox="1"/>
      </xdr:nvSpPr>
      <xdr:spPr>
        <a:xfrm>
          <a:off x="4686300" y="1340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94,881</a:t>
          </a:r>
          <a:endParaRPr kumimoji="1" lang="ja-JP" altLang="en-US" sz="1000" b="1">
            <a:latin typeface="ＭＳ Ｐゴシック"/>
          </a:endParaRPr>
        </a:p>
      </xdr:txBody>
    </xdr:sp>
    <xdr:clientData/>
  </xdr:oneCellAnchor>
  <xdr:twoCellAnchor>
    <xdr:from>
      <xdr:col>6</xdr:col>
      <xdr:colOff>422275</xdr:colOff>
      <xdr:row>78</xdr:row>
      <xdr:rowOff>27343</xdr:rowOff>
    </xdr:from>
    <xdr:to>
      <xdr:col>6</xdr:col>
      <xdr:colOff>600075</xdr:colOff>
      <xdr:row>78</xdr:row>
      <xdr:rowOff>27343</xdr:rowOff>
    </xdr:to>
    <xdr:cxnSp macro="">
      <xdr:nvCxnSpPr>
        <xdr:cNvPr id="176" name="直線コネクタ 175"/>
        <xdr:cNvCxnSpPr/>
      </xdr:nvCxnSpPr>
      <xdr:spPr>
        <a:xfrm>
          <a:off x="4546600" y="134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166681</xdr:rowOff>
    </xdr:from>
    <xdr:ext cx="599010" cy="259045"/>
    <xdr:sp macro="" textlink="">
      <xdr:nvSpPr>
        <xdr:cNvPr id="177" name="民生費最大値テキスト"/>
        <xdr:cNvSpPr txBox="1"/>
      </xdr:nvSpPr>
      <xdr:spPr>
        <a:xfrm>
          <a:off x="4686300" y="1182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177,582</a:t>
          </a:r>
          <a:endParaRPr kumimoji="1" lang="ja-JP" altLang="en-US" sz="1000" b="1">
            <a:latin typeface="ＭＳ Ｐゴシック"/>
          </a:endParaRPr>
        </a:p>
      </xdr:txBody>
    </xdr:sp>
    <xdr:clientData/>
  </xdr:oneCellAnchor>
  <xdr:twoCellAnchor>
    <xdr:from>
      <xdr:col>6</xdr:col>
      <xdr:colOff>422275</xdr:colOff>
      <xdr:row>70</xdr:row>
      <xdr:rowOff>48554</xdr:rowOff>
    </xdr:from>
    <xdr:to>
      <xdr:col>6</xdr:col>
      <xdr:colOff>600075</xdr:colOff>
      <xdr:row>70</xdr:row>
      <xdr:rowOff>48554</xdr:rowOff>
    </xdr:to>
    <xdr:cxnSp macro="">
      <xdr:nvCxnSpPr>
        <xdr:cNvPr id="178" name="直線コネクタ 177"/>
        <xdr:cNvCxnSpPr/>
      </xdr:nvCxnSpPr>
      <xdr:spPr>
        <a:xfrm>
          <a:off x="4546600" y="1205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96854</xdr:rowOff>
    </xdr:from>
    <xdr:to>
      <xdr:col>6</xdr:col>
      <xdr:colOff>511175</xdr:colOff>
      <xdr:row>75</xdr:row>
      <xdr:rowOff>140745</xdr:rowOff>
    </xdr:to>
    <xdr:cxnSp macro="">
      <xdr:nvCxnSpPr>
        <xdr:cNvPr id="179" name="直線コネクタ 178"/>
        <xdr:cNvCxnSpPr/>
      </xdr:nvCxnSpPr>
      <xdr:spPr>
        <a:xfrm flipV="1">
          <a:off x="3797300" y="12955604"/>
          <a:ext cx="8382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113312</xdr:rowOff>
    </xdr:from>
    <xdr:ext cx="599010" cy="259045"/>
    <xdr:sp macro="" textlink="">
      <xdr:nvSpPr>
        <xdr:cNvPr id="180" name="民生費平均値テキスト"/>
        <xdr:cNvSpPr txBox="1"/>
      </xdr:nvSpPr>
      <xdr:spPr>
        <a:xfrm>
          <a:off x="4686300" y="126291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90435</xdr:rowOff>
    </xdr:from>
    <xdr:to>
      <xdr:col>6</xdr:col>
      <xdr:colOff>561975</xdr:colOff>
      <xdr:row>75</xdr:row>
      <xdr:rowOff>20585</xdr:rowOff>
    </xdr:to>
    <xdr:sp macro="" textlink="">
      <xdr:nvSpPr>
        <xdr:cNvPr id="181" name="フローチャート : 判断 180"/>
        <xdr:cNvSpPr/>
      </xdr:nvSpPr>
      <xdr:spPr>
        <a:xfrm>
          <a:off x="4584700" y="1277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140745</xdr:rowOff>
    </xdr:from>
    <xdr:to>
      <xdr:col>5</xdr:col>
      <xdr:colOff>358775</xdr:colOff>
      <xdr:row>76</xdr:row>
      <xdr:rowOff>81603</xdr:rowOff>
    </xdr:to>
    <xdr:cxnSp macro="">
      <xdr:nvCxnSpPr>
        <xdr:cNvPr id="182" name="直線コネクタ 181"/>
        <xdr:cNvCxnSpPr/>
      </xdr:nvCxnSpPr>
      <xdr:spPr>
        <a:xfrm flipV="1">
          <a:off x="2908300" y="12999495"/>
          <a:ext cx="889000" cy="11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73</xdr:row>
      <xdr:rowOff>74629</xdr:rowOff>
    </xdr:from>
    <xdr:to>
      <xdr:col>5</xdr:col>
      <xdr:colOff>409575</xdr:colOff>
      <xdr:row>74</xdr:row>
      <xdr:rowOff>4779</xdr:rowOff>
    </xdr:to>
    <xdr:sp macro="" textlink="">
      <xdr:nvSpPr>
        <xdr:cNvPr id="183" name="フローチャート : 判断 182"/>
        <xdr:cNvSpPr/>
      </xdr:nvSpPr>
      <xdr:spPr>
        <a:xfrm>
          <a:off x="3746500" y="1259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21306</xdr:rowOff>
    </xdr:from>
    <xdr:ext cx="599010" cy="259045"/>
    <xdr:sp macro="" textlink="">
      <xdr:nvSpPr>
        <xdr:cNvPr id="184" name="テキスト ボックス 183"/>
        <xdr:cNvSpPr txBox="1"/>
      </xdr:nvSpPr>
      <xdr:spPr>
        <a:xfrm>
          <a:off x="3497794" y="1236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81603</xdr:rowOff>
    </xdr:from>
    <xdr:to>
      <xdr:col>4</xdr:col>
      <xdr:colOff>155575</xdr:colOff>
      <xdr:row>76</xdr:row>
      <xdr:rowOff>112252</xdr:rowOff>
    </xdr:to>
    <xdr:cxnSp macro="">
      <xdr:nvCxnSpPr>
        <xdr:cNvPr id="185" name="直線コネクタ 184"/>
        <xdr:cNvCxnSpPr/>
      </xdr:nvCxnSpPr>
      <xdr:spPr>
        <a:xfrm flipV="1">
          <a:off x="2019300" y="13111803"/>
          <a:ext cx="889000" cy="3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55557</xdr:rowOff>
    </xdr:from>
    <xdr:to>
      <xdr:col>4</xdr:col>
      <xdr:colOff>206375</xdr:colOff>
      <xdr:row>74</xdr:row>
      <xdr:rowOff>157157</xdr:rowOff>
    </xdr:to>
    <xdr:sp macro="" textlink="">
      <xdr:nvSpPr>
        <xdr:cNvPr id="186" name="フローチャート : 判断 185"/>
        <xdr:cNvSpPr/>
      </xdr:nvSpPr>
      <xdr:spPr>
        <a:xfrm>
          <a:off x="2857500" y="1274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2234</xdr:rowOff>
    </xdr:from>
    <xdr:ext cx="599010" cy="259045"/>
    <xdr:sp macro="" textlink="">
      <xdr:nvSpPr>
        <xdr:cNvPr id="187" name="テキスト ボックス 186"/>
        <xdr:cNvSpPr txBox="1"/>
      </xdr:nvSpPr>
      <xdr:spPr>
        <a:xfrm>
          <a:off x="2608794" y="1251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112252</xdr:rowOff>
    </xdr:from>
    <xdr:to>
      <xdr:col>2</xdr:col>
      <xdr:colOff>638175</xdr:colOff>
      <xdr:row>77</xdr:row>
      <xdr:rowOff>30021</xdr:rowOff>
    </xdr:to>
    <xdr:cxnSp macro="">
      <xdr:nvCxnSpPr>
        <xdr:cNvPr id="188" name="直線コネクタ 187"/>
        <xdr:cNvCxnSpPr/>
      </xdr:nvCxnSpPr>
      <xdr:spPr>
        <a:xfrm flipV="1">
          <a:off x="1130300" y="13142452"/>
          <a:ext cx="889000" cy="8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90043</xdr:rowOff>
    </xdr:from>
    <xdr:to>
      <xdr:col>3</xdr:col>
      <xdr:colOff>3175</xdr:colOff>
      <xdr:row>75</xdr:row>
      <xdr:rowOff>20193</xdr:rowOff>
    </xdr:to>
    <xdr:sp macro="" textlink="">
      <xdr:nvSpPr>
        <xdr:cNvPr id="189" name="フローチャート : 判断 188"/>
        <xdr:cNvSpPr/>
      </xdr:nvSpPr>
      <xdr:spPr>
        <a:xfrm>
          <a:off x="1968500" y="127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36720</xdr:rowOff>
    </xdr:from>
    <xdr:ext cx="599010" cy="259045"/>
    <xdr:sp macro="" textlink="">
      <xdr:nvSpPr>
        <xdr:cNvPr id="190" name="テキスト ボックス 189"/>
        <xdr:cNvSpPr txBox="1"/>
      </xdr:nvSpPr>
      <xdr:spPr>
        <a:xfrm>
          <a:off x="1719794" y="1255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133297</xdr:rowOff>
    </xdr:from>
    <xdr:to>
      <xdr:col>1</xdr:col>
      <xdr:colOff>485775</xdr:colOff>
      <xdr:row>75</xdr:row>
      <xdr:rowOff>63447</xdr:rowOff>
    </xdr:to>
    <xdr:sp macro="" textlink="">
      <xdr:nvSpPr>
        <xdr:cNvPr id="191" name="フローチャート : 判断 190"/>
        <xdr:cNvSpPr/>
      </xdr:nvSpPr>
      <xdr:spPr>
        <a:xfrm>
          <a:off x="1079500" y="1282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79974</xdr:rowOff>
    </xdr:from>
    <xdr:ext cx="599010" cy="259045"/>
    <xdr:sp macro="" textlink="">
      <xdr:nvSpPr>
        <xdr:cNvPr id="192" name="テキスト ボックス 191"/>
        <xdr:cNvSpPr txBox="1"/>
      </xdr:nvSpPr>
      <xdr:spPr>
        <a:xfrm>
          <a:off x="830794" y="12595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46054</xdr:rowOff>
    </xdr:from>
    <xdr:to>
      <xdr:col>6</xdr:col>
      <xdr:colOff>561975</xdr:colOff>
      <xdr:row>75</xdr:row>
      <xdr:rowOff>147653</xdr:rowOff>
    </xdr:to>
    <xdr:sp macro="" textlink="">
      <xdr:nvSpPr>
        <xdr:cNvPr id="198" name="円/楕円 197"/>
        <xdr:cNvSpPr/>
      </xdr:nvSpPr>
      <xdr:spPr>
        <a:xfrm>
          <a:off x="4584700" y="129048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24481</xdr:rowOff>
    </xdr:from>
    <xdr:ext cx="599010" cy="259045"/>
    <xdr:sp macro="" textlink="">
      <xdr:nvSpPr>
        <xdr:cNvPr id="199" name="民生費該当値テキスト"/>
        <xdr:cNvSpPr txBox="1"/>
      </xdr:nvSpPr>
      <xdr:spPr>
        <a:xfrm>
          <a:off x="4686300" y="1288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122,124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89945</xdr:rowOff>
    </xdr:from>
    <xdr:to>
      <xdr:col>5</xdr:col>
      <xdr:colOff>409575</xdr:colOff>
      <xdr:row>76</xdr:row>
      <xdr:rowOff>20095</xdr:rowOff>
    </xdr:to>
    <xdr:sp macro="" textlink="">
      <xdr:nvSpPr>
        <xdr:cNvPr id="200" name="円/楕円 199"/>
        <xdr:cNvSpPr/>
      </xdr:nvSpPr>
      <xdr:spPr>
        <a:xfrm>
          <a:off x="3746500" y="1294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11222</xdr:rowOff>
    </xdr:from>
    <xdr:ext cx="599010" cy="259045"/>
    <xdr:sp macro="" textlink="">
      <xdr:nvSpPr>
        <xdr:cNvPr id="201" name="テキスト ボックス 200"/>
        <xdr:cNvSpPr txBox="1"/>
      </xdr:nvSpPr>
      <xdr:spPr>
        <a:xfrm>
          <a:off x="3497794" y="13041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119,436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30803</xdr:rowOff>
    </xdr:from>
    <xdr:to>
      <xdr:col>4</xdr:col>
      <xdr:colOff>206375</xdr:colOff>
      <xdr:row>76</xdr:row>
      <xdr:rowOff>132403</xdr:rowOff>
    </xdr:to>
    <xdr:sp macro="" textlink="">
      <xdr:nvSpPr>
        <xdr:cNvPr id="202" name="円/楕円 201"/>
        <xdr:cNvSpPr/>
      </xdr:nvSpPr>
      <xdr:spPr>
        <a:xfrm>
          <a:off x="2857500" y="1306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123530</xdr:rowOff>
    </xdr:from>
    <xdr:ext cx="599010" cy="259045"/>
    <xdr:sp macro="" textlink="">
      <xdr:nvSpPr>
        <xdr:cNvPr id="203" name="テキスト ボックス 202"/>
        <xdr:cNvSpPr txBox="1"/>
      </xdr:nvSpPr>
      <xdr:spPr>
        <a:xfrm>
          <a:off x="2608794" y="1315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112,558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61452</xdr:rowOff>
    </xdr:from>
    <xdr:to>
      <xdr:col>3</xdr:col>
      <xdr:colOff>3175</xdr:colOff>
      <xdr:row>76</xdr:row>
      <xdr:rowOff>163052</xdr:rowOff>
    </xdr:to>
    <xdr:sp macro="" textlink="">
      <xdr:nvSpPr>
        <xdr:cNvPr id="204" name="円/楕円 203"/>
        <xdr:cNvSpPr/>
      </xdr:nvSpPr>
      <xdr:spPr>
        <a:xfrm>
          <a:off x="1968500" y="130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154179</xdr:rowOff>
    </xdr:from>
    <xdr:ext cx="599010" cy="259045"/>
    <xdr:sp macro="" textlink="">
      <xdr:nvSpPr>
        <xdr:cNvPr id="205" name="テキスト ボックス 204"/>
        <xdr:cNvSpPr txBox="1"/>
      </xdr:nvSpPr>
      <xdr:spPr>
        <a:xfrm>
          <a:off x="1719794" y="13184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110,681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150671</xdr:rowOff>
    </xdr:from>
    <xdr:to>
      <xdr:col>1</xdr:col>
      <xdr:colOff>485775</xdr:colOff>
      <xdr:row>77</xdr:row>
      <xdr:rowOff>80821</xdr:rowOff>
    </xdr:to>
    <xdr:sp macro="" textlink="">
      <xdr:nvSpPr>
        <xdr:cNvPr id="206" name="円/楕円 205"/>
        <xdr:cNvSpPr/>
      </xdr:nvSpPr>
      <xdr:spPr>
        <a:xfrm>
          <a:off x="1079500" y="1318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71948</xdr:rowOff>
    </xdr:from>
    <xdr:ext cx="599010" cy="259045"/>
    <xdr:sp macro="" textlink="">
      <xdr:nvSpPr>
        <xdr:cNvPr id="207" name="テキスト ボックス 206"/>
        <xdr:cNvSpPr txBox="1"/>
      </xdr:nvSpPr>
      <xdr:spPr>
        <a:xfrm>
          <a:off x="830794" y="13273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32441</xdr:rowOff>
    </xdr:from>
    <xdr:to>
      <xdr:col>6</xdr:col>
      <xdr:colOff>510540</xdr:colOff>
      <xdr:row>98</xdr:row>
      <xdr:rowOff>114097</xdr:rowOff>
    </xdr:to>
    <xdr:cxnSp macro="">
      <xdr:nvCxnSpPr>
        <xdr:cNvPr id="230" name="直線コネクタ 229"/>
        <xdr:cNvCxnSpPr/>
      </xdr:nvCxnSpPr>
      <xdr:spPr>
        <a:xfrm flipV="1">
          <a:off x="4633595" y="15634391"/>
          <a:ext cx="1270" cy="1281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117924</xdr:rowOff>
    </xdr:from>
    <xdr:ext cx="534377" cy="259045"/>
    <xdr:sp macro="" textlink="">
      <xdr:nvSpPr>
        <xdr:cNvPr id="231" name="衛生費最小値テキスト"/>
        <xdr:cNvSpPr txBox="1"/>
      </xdr:nvSpPr>
      <xdr:spPr>
        <a:xfrm>
          <a:off x="4686300" y="1692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20,560</a:t>
          </a:r>
          <a:endParaRPr kumimoji="1" lang="ja-JP" altLang="en-US" sz="1000" b="1">
            <a:latin typeface="ＭＳ Ｐゴシック"/>
          </a:endParaRPr>
        </a:p>
      </xdr:txBody>
    </xdr:sp>
    <xdr:clientData/>
  </xdr:oneCellAnchor>
  <xdr:twoCellAnchor>
    <xdr:from>
      <xdr:col>6</xdr:col>
      <xdr:colOff>422275</xdr:colOff>
      <xdr:row>98</xdr:row>
      <xdr:rowOff>114097</xdr:rowOff>
    </xdr:from>
    <xdr:to>
      <xdr:col>6</xdr:col>
      <xdr:colOff>600075</xdr:colOff>
      <xdr:row>98</xdr:row>
      <xdr:rowOff>114097</xdr:rowOff>
    </xdr:to>
    <xdr:cxnSp macro="">
      <xdr:nvCxnSpPr>
        <xdr:cNvPr id="232" name="直線コネクタ 231"/>
        <xdr:cNvCxnSpPr/>
      </xdr:nvCxnSpPr>
      <xdr:spPr>
        <a:xfrm>
          <a:off x="4546600" y="1691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150568</xdr:rowOff>
    </xdr:from>
    <xdr:ext cx="534377" cy="259045"/>
    <xdr:sp macro="" textlink="">
      <xdr:nvSpPr>
        <xdr:cNvPr id="233" name="衛生費最大値テキスト"/>
        <xdr:cNvSpPr txBox="1"/>
      </xdr:nvSpPr>
      <xdr:spPr>
        <a:xfrm>
          <a:off x="4686300" y="154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48,596</a:t>
          </a:r>
          <a:endParaRPr kumimoji="1" lang="ja-JP" altLang="en-US" sz="1000" b="1">
            <a:latin typeface="ＭＳ Ｐゴシック"/>
          </a:endParaRPr>
        </a:p>
      </xdr:txBody>
    </xdr:sp>
    <xdr:clientData/>
  </xdr:oneCellAnchor>
  <xdr:twoCellAnchor>
    <xdr:from>
      <xdr:col>6</xdr:col>
      <xdr:colOff>422275</xdr:colOff>
      <xdr:row>91</xdr:row>
      <xdr:rowOff>32441</xdr:rowOff>
    </xdr:from>
    <xdr:to>
      <xdr:col>6</xdr:col>
      <xdr:colOff>600075</xdr:colOff>
      <xdr:row>91</xdr:row>
      <xdr:rowOff>32441</xdr:rowOff>
    </xdr:to>
    <xdr:cxnSp macro="">
      <xdr:nvCxnSpPr>
        <xdr:cNvPr id="234" name="直線コネクタ 233"/>
        <xdr:cNvCxnSpPr/>
      </xdr:nvCxnSpPr>
      <xdr:spPr>
        <a:xfrm>
          <a:off x="4546600" y="1563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84196</xdr:rowOff>
    </xdr:from>
    <xdr:to>
      <xdr:col>6</xdr:col>
      <xdr:colOff>511175</xdr:colOff>
      <xdr:row>97</xdr:row>
      <xdr:rowOff>141621</xdr:rowOff>
    </xdr:to>
    <xdr:cxnSp macro="">
      <xdr:nvCxnSpPr>
        <xdr:cNvPr id="235" name="直線コネクタ 234"/>
        <xdr:cNvCxnSpPr/>
      </xdr:nvCxnSpPr>
      <xdr:spPr>
        <a:xfrm flipV="1">
          <a:off x="3797300" y="16714846"/>
          <a:ext cx="838200" cy="5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84574</xdr:rowOff>
    </xdr:from>
    <xdr:ext cx="534377" cy="259045"/>
    <xdr:sp macro="" textlink="">
      <xdr:nvSpPr>
        <xdr:cNvPr id="236" name="衛生費平均値テキスト"/>
        <xdr:cNvSpPr txBox="1"/>
      </xdr:nvSpPr>
      <xdr:spPr>
        <a:xfrm>
          <a:off x="4686300" y="1620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61697</xdr:rowOff>
    </xdr:from>
    <xdr:to>
      <xdr:col>6</xdr:col>
      <xdr:colOff>561975</xdr:colOff>
      <xdr:row>95</xdr:row>
      <xdr:rowOff>163297</xdr:rowOff>
    </xdr:to>
    <xdr:sp macro="" textlink="">
      <xdr:nvSpPr>
        <xdr:cNvPr id="237" name="フローチャート : 判断 236"/>
        <xdr:cNvSpPr/>
      </xdr:nvSpPr>
      <xdr:spPr>
        <a:xfrm>
          <a:off x="4584700" y="1634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141621</xdr:rowOff>
    </xdr:from>
    <xdr:to>
      <xdr:col>5</xdr:col>
      <xdr:colOff>358775</xdr:colOff>
      <xdr:row>98</xdr:row>
      <xdr:rowOff>21011</xdr:rowOff>
    </xdr:to>
    <xdr:cxnSp macro="">
      <xdr:nvCxnSpPr>
        <xdr:cNvPr id="238" name="直線コネクタ 237"/>
        <xdr:cNvCxnSpPr/>
      </xdr:nvCxnSpPr>
      <xdr:spPr>
        <a:xfrm flipV="1">
          <a:off x="2908300" y="16772271"/>
          <a:ext cx="889000" cy="5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57491</xdr:rowOff>
    </xdr:from>
    <xdr:to>
      <xdr:col>5</xdr:col>
      <xdr:colOff>409575</xdr:colOff>
      <xdr:row>95</xdr:row>
      <xdr:rowOff>159091</xdr:rowOff>
    </xdr:to>
    <xdr:sp macro="" textlink="">
      <xdr:nvSpPr>
        <xdr:cNvPr id="239" name="フローチャート : 判断 238"/>
        <xdr:cNvSpPr/>
      </xdr:nvSpPr>
      <xdr:spPr>
        <a:xfrm>
          <a:off x="3746500" y="1634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4168</xdr:rowOff>
    </xdr:from>
    <xdr:ext cx="534377" cy="259045"/>
    <xdr:sp macro="" textlink="">
      <xdr:nvSpPr>
        <xdr:cNvPr id="240" name="テキスト ボックス 239"/>
        <xdr:cNvSpPr txBox="1"/>
      </xdr:nvSpPr>
      <xdr:spPr>
        <a:xfrm>
          <a:off x="3530111" y="1612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104862</xdr:rowOff>
    </xdr:from>
    <xdr:to>
      <xdr:col>4</xdr:col>
      <xdr:colOff>155575</xdr:colOff>
      <xdr:row>98</xdr:row>
      <xdr:rowOff>21011</xdr:rowOff>
    </xdr:to>
    <xdr:cxnSp macro="">
      <xdr:nvCxnSpPr>
        <xdr:cNvPr id="241" name="直線コネクタ 240"/>
        <xdr:cNvCxnSpPr/>
      </xdr:nvCxnSpPr>
      <xdr:spPr>
        <a:xfrm>
          <a:off x="2019300" y="16735512"/>
          <a:ext cx="889000" cy="8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80305</xdr:rowOff>
    </xdr:from>
    <xdr:to>
      <xdr:col>4</xdr:col>
      <xdr:colOff>206375</xdr:colOff>
      <xdr:row>96</xdr:row>
      <xdr:rowOff>10455</xdr:rowOff>
    </xdr:to>
    <xdr:sp macro="" textlink="">
      <xdr:nvSpPr>
        <xdr:cNvPr id="242" name="フローチャート : 判断 241"/>
        <xdr:cNvSpPr/>
      </xdr:nvSpPr>
      <xdr:spPr>
        <a:xfrm>
          <a:off x="2857500" y="1636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26982</xdr:rowOff>
    </xdr:from>
    <xdr:ext cx="534377" cy="259045"/>
    <xdr:sp macro="" textlink="">
      <xdr:nvSpPr>
        <xdr:cNvPr id="243" name="テキスト ボックス 242"/>
        <xdr:cNvSpPr txBox="1"/>
      </xdr:nvSpPr>
      <xdr:spPr>
        <a:xfrm>
          <a:off x="2641111" y="1614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8255</xdr:rowOff>
    </xdr:from>
    <xdr:to>
      <xdr:col>2</xdr:col>
      <xdr:colOff>638175</xdr:colOff>
      <xdr:row>97</xdr:row>
      <xdr:rowOff>104862</xdr:rowOff>
    </xdr:to>
    <xdr:cxnSp macro="">
      <xdr:nvCxnSpPr>
        <xdr:cNvPr id="244" name="直線コネクタ 243"/>
        <xdr:cNvCxnSpPr/>
      </xdr:nvCxnSpPr>
      <xdr:spPr>
        <a:xfrm>
          <a:off x="1130300" y="16638905"/>
          <a:ext cx="889000" cy="9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55296</xdr:rowOff>
    </xdr:from>
    <xdr:to>
      <xdr:col>3</xdr:col>
      <xdr:colOff>3175</xdr:colOff>
      <xdr:row>95</xdr:row>
      <xdr:rowOff>156896</xdr:rowOff>
    </xdr:to>
    <xdr:sp macro="" textlink="">
      <xdr:nvSpPr>
        <xdr:cNvPr id="245" name="フローチャート : 判断 244"/>
        <xdr:cNvSpPr/>
      </xdr:nvSpPr>
      <xdr:spPr>
        <a:xfrm>
          <a:off x="1968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1973</xdr:rowOff>
    </xdr:from>
    <xdr:ext cx="534377" cy="259045"/>
    <xdr:sp macro="" textlink="">
      <xdr:nvSpPr>
        <xdr:cNvPr id="246" name="テキスト ボックス 245"/>
        <xdr:cNvSpPr txBox="1"/>
      </xdr:nvSpPr>
      <xdr:spPr>
        <a:xfrm>
          <a:off x="1752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61651</xdr:rowOff>
    </xdr:from>
    <xdr:to>
      <xdr:col>1</xdr:col>
      <xdr:colOff>485775</xdr:colOff>
      <xdr:row>95</xdr:row>
      <xdr:rowOff>163251</xdr:rowOff>
    </xdr:to>
    <xdr:sp macro="" textlink="">
      <xdr:nvSpPr>
        <xdr:cNvPr id="247" name="フローチャート : 判断 246"/>
        <xdr:cNvSpPr/>
      </xdr:nvSpPr>
      <xdr:spPr>
        <a:xfrm>
          <a:off x="1079500" y="1634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8328</xdr:rowOff>
    </xdr:from>
    <xdr:ext cx="534377" cy="259045"/>
    <xdr:sp macro="" textlink="">
      <xdr:nvSpPr>
        <xdr:cNvPr id="248" name="テキスト ボックス 247"/>
        <xdr:cNvSpPr txBox="1"/>
      </xdr:nvSpPr>
      <xdr:spPr>
        <a:xfrm>
          <a:off x="863111" y="161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33396</xdr:rowOff>
    </xdr:from>
    <xdr:to>
      <xdr:col>6</xdr:col>
      <xdr:colOff>561975</xdr:colOff>
      <xdr:row>97</xdr:row>
      <xdr:rowOff>134996</xdr:rowOff>
    </xdr:to>
    <xdr:sp macro="" textlink="">
      <xdr:nvSpPr>
        <xdr:cNvPr id="254" name="円/楕円 253"/>
        <xdr:cNvSpPr/>
      </xdr:nvSpPr>
      <xdr:spPr>
        <a:xfrm>
          <a:off x="4584700" y="1666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11823</xdr:rowOff>
    </xdr:from>
    <xdr:ext cx="534377" cy="259045"/>
    <xdr:sp macro="" textlink="">
      <xdr:nvSpPr>
        <xdr:cNvPr id="255" name="衛生費該当値テキスト"/>
        <xdr:cNvSpPr txBox="1"/>
      </xdr:nvSpPr>
      <xdr:spPr>
        <a:xfrm>
          <a:off x="4686300" y="1664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24,964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90821</xdr:rowOff>
    </xdr:from>
    <xdr:to>
      <xdr:col>5</xdr:col>
      <xdr:colOff>409575</xdr:colOff>
      <xdr:row>98</xdr:row>
      <xdr:rowOff>20971</xdr:rowOff>
    </xdr:to>
    <xdr:sp macro="" textlink="">
      <xdr:nvSpPr>
        <xdr:cNvPr id="256" name="円/楕円 255"/>
        <xdr:cNvSpPr/>
      </xdr:nvSpPr>
      <xdr:spPr>
        <a:xfrm>
          <a:off x="3746500" y="1672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12098</xdr:rowOff>
    </xdr:from>
    <xdr:ext cx="534377" cy="259045"/>
    <xdr:sp macro="" textlink="">
      <xdr:nvSpPr>
        <xdr:cNvPr id="257" name="テキスト ボックス 256"/>
        <xdr:cNvSpPr txBox="1"/>
      </xdr:nvSpPr>
      <xdr:spPr>
        <a:xfrm>
          <a:off x="3530111" y="1681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141661</xdr:rowOff>
    </xdr:from>
    <xdr:to>
      <xdr:col>4</xdr:col>
      <xdr:colOff>206375</xdr:colOff>
      <xdr:row>98</xdr:row>
      <xdr:rowOff>71811</xdr:rowOff>
    </xdr:to>
    <xdr:sp macro="" textlink="">
      <xdr:nvSpPr>
        <xdr:cNvPr id="258" name="円/楕円 257"/>
        <xdr:cNvSpPr/>
      </xdr:nvSpPr>
      <xdr:spPr>
        <a:xfrm>
          <a:off x="2857500" y="1677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62938</xdr:rowOff>
    </xdr:from>
    <xdr:ext cx="534377" cy="259045"/>
    <xdr:sp macro="" textlink="">
      <xdr:nvSpPr>
        <xdr:cNvPr id="259" name="テキスト ボックス 258"/>
        <xdr:cNvSpPr txBox="1"/>
      </xdr:nvSpPr>
      <xdr:spPr>
        <a:xfrm>
          <a:off x="2641111" y="1686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54062</xdr:rowOff>
    </xdr:from>
    <xdr:to>
      <xdr:col>3</xdr:col>
      <xdr:colOff>3175</xdr:colOff>
      <xdr:row>97</xdr:row>
      <xdr:rowOff>155662</xdr:rowOff>
    </xdr:to>
    <xdr:sp macro="" textlink="">
      <xdr:nvSpPr>
        <xdr:cNvPr id="260" name="円/楕円 259"/>
        <xdr:cNvSpPr/>
      </xdr:nvSpPr>
      <xdr:spPr>
        <a:xfrm>
          <a:off x="1968500" y="166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146789</xdr:rowOff>
    </xdr:from>
    <xdr:ext cx="534377" cy="259045"/>
    <xdr:sp macro="" textlink="">
      <xdr:nvSpPr>
        <xdr:cNvPr id="261" name="テキスト ボックス 260"/>
        <xdr:cNvSpPr txBox="1"/>
      </xdr:nvSpPr>
      <xdr:spPr>
        <a:xfrm>
          <a:off x="1752111" y="167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24,512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128905</xdr:rowOff>
    </xdr:from>
    <xdr:to>
      <xdr:col>1</xdr:col>
      <xdr:colOff>485775</xdr:colOff>
      <xdr:row>97</xdr:row>
      <xdr:rowOff>59055</xdr:rowOff>
    </xdr:to>
    <xdr:sp macro="" textlink="">
      <xdr:nvSpPr>
        <xdr:cNvPr id="262" name="円/楕円 261"/>
        <xdr:cNvSpPr/>
      </xdr:nvSpPr>
      <xdr:spPr>
        <a:xfrm>
          <a:off x="1079500" y="165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50182</xdr:rowOff>
    </xdr:from>
    <xdr:ext cx="534377" cy="259045"/>
    <xdr:sp macro="" textlink="">
      <xdr:nvSpPr>
        <xdr:cNvPr id="263" name="テキスト ボックス 262"/>
        <xdr:cNvSpPr txBox="1"/>
      </xdr:nvSpPr>
      <xdr:spPr>
        <a:xfrm>
          <a:off x="863111" y="166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39878</xdr:rowOff>
    </xdr:from>
    <xdr:to>
      <xdr:col>15</xdr:col>
      <xdr:colOff>180340</xdr:colOff>
      <xdr:row>39</xdr:row>
      <xdr:rowOff>34772</xdr:rowOff>
    </xdr:to>
    <xdr:cxnSp macro="">
      <xdr:nvCxnSpPr>
        <xdr:cNvPr id="287" name="直線コネクタ 286"/>
        <xdr:cNvCxnSpPr/>
      </xdr:nvCxnSpPr>
      <xdr:spPr>
        <a:xfrm flipV="1">
          <a:off x="10475595" y="5354828"/>
          <a:ext cx="1270" cy="136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38599</xdr:rowOff>
    </xdr:from>
    <xdr:ext cx="378565" cy="259045"/>
    <xdr:sp macro="" textlink="">
      <xdr:nvSpPr>
        <xdr:cNvPr id="288" name="労働費最小値テキスト"/>
        <xdr:cNvSpPr txBox="1"/>
      </xdr:nvSpPr>
      <xdr:spPr>
        <a:xfrm>
          <a:off x="10528300" y="672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39</xdr:row>
      <xdr:rowOff>34772</xdr:rowOff>
    </xdr:from>
    <xdr:to>
      <xdr:col>15</xdr:col>
      <xdr:colOff>269875</xdr:colOff>
      <xdr:row>39</xdr:row>
      <xdr:rowOff>34772</xdr:rowOff>
    </xdr:to>
    <xdr:cxnSp macro="">
      <xdr:nvCxnSpPr>
        <xdr:cNvPr id="289" name="直線コネクタ 288"/>
        <xdr:cNvCxnSpPr/>
      </xdr:nvCxnSpPr>
      <xdr:spPr>
        <a:xfrm>
          <a:off x="10388600" y="672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158005</xdr:rowOff>
    </xdr:from>
    <xdr:ext cx="534377" cy="259045"/>
    <xdr:sp macro="" textlink="">
      <xdr:nvSpPr>
        <xdr:cNvPr id="290" name="労働費最大値テキスト"/>
        <xdr:cNvSpPr txBox="1"/>
      </xdr:nvSpPr>
      <xdr:spPr>
        <a:xfrm>
          <a:off x="10528300" y="51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18,060</a:t>
          </a:r>
          <a:endParaRPr kumimoji="1" lang="ja-JP" altLang="en-US" sz="1000" b="1">
            <a:latin typeface="ＭＳ Ｐゴシック"/>
          </a:endParaRPr>
        </a:p>
      </xdr:txBody>
    </xdr:sp>
    <xdr:clientData/>
  </xdr:oneCellAnchor>
  <xdr:twoCellAnchor>
    <xdr:from>
      <xdr:col>15</xdr:col>
      <xdr:colOff>92075</xdr:colOff>
      <xdr:row>31</xdr:row>
      <xdr:rowOff>39878</xdr:rowOff>
    </xdr:from>
    <xdr:to>
      <xdr:col>15</xdr:col>
      <xdr:colOff>269875</xdr:colOff>
      <xdr:row>31</xdr:row>
      <xdr:rowOff>39878</xdr:rowOff>
    </xdr:to>
    <xdr:cxnSp macro="">
      <xdr:nvCxnSpPr>
        <xdr:cNvPr id="291" name="直線コネクタ 290"/>
        <xdr:cNvCxnSpPr/>
      </xdr:nvCxnSpPr>
      <xdr:spPr>
        <a:xfrm>
          <a:off x="10388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82855</xdr:rowOff>
    </xdr:from>
    <xdr:to>
      <xdr:col>15</xdr:col>
      <xdr:colOff>180975</xdr:colOff>
      <xdr:row>38</xdr:row>
      <xdr:rowOff>92608</xdr:rowOff>
    </xdr:to>
    <xdr:cxnSp macro="">
      <xdr:nvCxnSpPr>
        <xdr:cNvPr id="292" name="直線コネクタ 291"/>
        <xdr:cNvCxnSpPr/>
      </xdr:nvCxnSpPr>
      <xdr:spPr>
        <a:xfrm flipV="1">
          <a:off x="9639300" y="6597955"/>
          <a:ext cx="8382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23842</xdr:rowOff>
    </xdr:from>
    <xdr:ext cx="469744" cy="259045"/>
    <xdr:sp macro="" textlink="">
      <xdr:nvSpPr>
        <xdr:cNvPr id="293" name="労働費平均値テキスト"/>
        <xdr:cNvSpPr txBox="1"/>
      </xdr:nvSpPr>
      <xdr:spPr>
        <a:xfrm>
          <a:off x="10528300" y="6367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965</xdr:rowOff>
    </xdr:from>
    <xdr:to>
      <xdr:col>15</xdr:col>
      <xdr:colOff>231775</xdr:colOff>
      <xdr:row>38</xdr:row>
      <xdr:rowOff>102565</xdr:rowOff>
    </xdr:to>
    <xdr:sp macro="" textlink="">
      <xdr:nvSpPr>
        <xdr:cNvPr id="294" name="フローチャート : 判断 293"/>
        <xdr:cNvSpPr/>
      </xdr:nvSpPr>
      <xdr:spPr>
        <a:xfrm>
          <a:off x="104267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92608</xdr:rowOff>
    </xdr:from>
    <xdr:to>
      <xdr:col>14</xdr:col>
      <xdr:colOff>28575</xdr:colOff>
      <xdr:row>38</xdr:row>
      <xdr:rowOff>94742</xdr:rowOff>
    </xdr:to>
    <xdr:cxnSp macro="">
      <xdr:nvCxnSpPr>
        <xdr:cNvPr id="295" name="直線コネクタ 294"/>
        <xdr:cNvCxnSpPr/>
      </xdr:nvCxnSpPr>
      <xdr:spPr>
        <a:xfrm flipV="1">
          <a:off x="8750300" y="6607708"/>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32207</xdr:rowOff>
    </xdr:from>
    <xdr:to>
      <xdr:col>14</xdr:col>
      <xdr:colOff>79375</xdr:colOff>
      <xdr:row>38</xdr:row>
      <xdr:rowOff>133807</xdr:rowOff>
    </xdr:to>
    <xdr:sp macro="" textlink="">
      <xdr:nvSpPr>
        <xdr:cNvPr id="296" name="フローチャート : 判断 295"/>
        <xdr:cNvSpPr/>
      </xdr:nvSpPr>
      <xdr:spPr>
        <a:xfrm>
          <a:off x="9588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150334</xdr:rowOff>
    </xdr:from>
    <xdr:ext cx="469744" cy="259045"/>
    <xdr:sp macro="" textlink="">
      <xdr:nvSpPr>
        <xdr:cNvPr id="297" name="テキスト ボックス 296"/>
        <xdr:cNvSpPr txBox="1"/>
      </xdr:nvSpPr>
      <xdr:spPr>
        <a:xfrm>
          <a:off x="9404427" y="63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92684</xdr:rowOff>
    </xdr:from>
    <xdr:to>
      <xdr:col>12</xdr:col>
      <xdr:colOff>511175</xdr:colOff>
      <xdr:row>38</xdr:row>
      <xdr:rowOff>94742</xdr:rowOff>
    </xdr:to>
    <xdr:cxnSp macro="">
      <xdr:nvCxnSpPr>
        <xdr:cNvPr id="298" name="直線コネクタ 297"/>
        <xdr:cNvCxnSpPr/>
      </xdr:nvCxnSpPr>
      <xdr:spPr>
        <a:xfrm>
          <a:off x="7861300" y="6607784"/>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16891</xdr:rowOff>
    </xdr:from>
    <xdr:to>
      <xdr:col>12</xdr:col>
      <xdr:colOff>561975</xdr:colOff>
      <xdr:row>38</xdr:row>
      <xdr:rowOff>118491</xdr:rowOff>
    </xdr:to>
    <xdr:sp macro="" textlink="">
      <xdr:nvSpPr>
        <xdr:cNvPr id="299" name="フローチャート : 判断 298"/>
        <xdr:cNvSpPr/>
      </xdr:nvSpPr>
      <xdr:spPr>
        <a:xfrm>
          <a:off x="8699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135018</xdr:rowOff>
    </xdr:from>
    <xdr:ext cx="469744" cy="259045"/>
    <xdr:sp macro="" textlink="">
      <xdr:nvSpPr>
        <xdr:cNvPr id="300" name="テキスト ボックス 299"/>
        <xdr:cNvSpPr txBox="1"/>
      </xdr:nvSpPr>
      <xdr:spPr>
        <a:xfrm>
          <a:off x="8515427"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21437</xdr:rowOff>
    </xdr:from>
    <xdr:to>
      <xdr:col>11</xdr:col>
      <xdr:colOff>307975</xdr:colOff>
      <xdr:row>38</xdr:row>
      <xdr:rowOff>92684</xdr:rowOff>
    </xdr:to>
    <xdr:cxnSp macro="">
      <xdr:nvCxnSpPr>
        <xdr:cNvPr id="301" name="直線コネクタ 300"/>
        <xdr:cNvCxnSpPr/>
      </xdr:nvCxnSpPr>
      <xdr:spPr>
        <a:xfrm>
          <a:off x="6972300" y="6536537"/>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169976</xdr:rowOff>
    </xdr:from>
    <xdr:to>
      <xdr:col>11</xdr:col>
      <xdr:colOff>358775</xdr:colOff>
      <xdr:row>38</xdr:row>
      <xdr:rowOff>100126</xdr:rowOff>
    </xdr:to>
    <xdr:sp macro="" textlink="">
      <xdr:nvSpPr>
        <xdr:cNvPr id="302" name="フローチャート : 判断 301"/>
        <xdr:cNvSpPr/>
      </xdr:nvSpPr>
      <xdr:spPr>
        <a:xfrm>
          <a:off x="7810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116654</xdr:rowOff>
    </xdr:from>
    <xdr:ext cx="469744" cy="259045"/>
    <xdr:sp macro="" textlink="">
      <xdr:nvSpPr>
        <xdr:cNvPr id="303" name="テキスト ボックス 302"/>
        <xdr:cNvSpPr txBox="1"/>
      </xdr:nvSpPr>
      <xdr:spPr>
        <a:xfrm>
          <a:off x="7626427" y="62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113741</xdr:rowOff>
    </xdr:from>
    <xdr:to>
      <xdr:col>10</xdr:col>
      <xdr:colOff>155575</xdr:colOff>
      <xdr:row>38</xdr:row>
      <xdr:rowOff>43891</xdr:rowOff>
    </xdr:to>
    <xdr:sp macro="" textlink="">
      <xdr:nvSpPr>
        <xdr:cNvPr id="304" name="フローチャート : 判断 303"/>
        <xdr:cNvSpPr/>
      </xdr:nvSpPr>
      <xdr:spPr>
        <a:xfrm>
          <a:off x="6921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60418</xdr:rowOff>
    </xdr:from>
    <xdr:ext cx="469744" cy="259045"/>
    <xdr:sp macro="" textlink="">
      <xdr:nvSpPr>
        <xdr:cNvPr id="305" name="テキスト ボックス 304"/>
        <xdr:cNvSpPr txBox="1"/>
      </xdr:nvSpPr>
      <xdr:spPr>
        <a:xfrm>
          <a:off x="6737427" y="623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32055</xdr:rowOff>
    </xdr:from>
    <xdr:to>
      <xdr:col>15</xdr:col>
      <xdr:colOff>231775</xdr:colOff>
      <xdr:row>38</xdr:row>
      <xdr:rowOff>133655</xdr:rowOff>
    </xdr:to>
    <xdr:sp macro="" textlink="">
      <xdr:nvSpPr>
        <xdr:cNvPr id="311" name="円/楕円 310"/>
        <xdr:cNvSpPr/>
      </xdr:nvSpPr>
      <xdr:spPr>
        <a:xfrm>
          <a:off x="10426700" y="65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150842</xdr:rowOff>
    </xdr:from>
    <xdr:ext cx="469744" cy="259045"/>
    <xdr:sp macro="" textlink="">
      <xdr:nvSpPr>
        <xdr:cNvPr id="312" name="労働費該当値テキスト"/>
        <xdr:cNvSpPr txBox="1"/>
      </xdr:nvSpPr>
      <xdr:spPr>
        <a:xfrm>
          <a:off x="10528300" y="649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41808</xdr:rowOff>
    </xdr:from>
    <xdr:to>
      <xdr:col>14</xdr:col>
      <xdr:colOff>79375</xdr:colOff>
      <xdr:row>38</xdr:row>
      <xdr:rowOff>143408</xdr:rowOff>
    </xdr:to>
    <xdr:sp macro="" textlink="">
      <xdr:nvSpPr>
        <xdr:cNvPr id="313" name="円/楕円 312"/>
        <xdr:cNvSpPr/>
      </xdr:nvSpPr>
      <xdr:spPr>
        <a:xfrm>
          <a:off x="9588500" y="655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134535</xdr:rowOff>
    </xdr:from>
    <xdr:ext cx="469744" cy="259045"/>
    <xdr:sp macro="" textlink="">
      <xdr:nvSpPr>
        <xdr:cNvPr id="314" name="テキスト ボックス 313"/>
        <xdr:cNvSpPr txBox="1"/>
      </xdr:nvSpPr>
      <xdr:spPr>
        <a:xfrm>
          <a:off x="9404427" y="664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43942</xdr:rowOff>
    </xdr:from>
    <xdr:to>
      <xdr:col>12</xdr:col>
      <xdr:colOff>561975</xdr:colOff>
      <xdr:row>38</xdr:row>
      <xdr:rowOff>145542</xdr:rowOff>
    </xdr:to>
    <xdr:sp macro="" textlink="">
      <xdr:nvSpPr>
        <xdr:cNvPr id="315" name="円/楕円 314"/>
        <xdr:cNvSpPr/>
      </xdr:nvSpPr>
      <xdr:spPr>
        <a:xfrm>
          <a:off x="8699500" y="65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136669</xdr:rowOff>
    </xdr:from>
    <xdr:ext cx="469744" cy="259045"/>
    <xdr:sp macro="" textlink="">
      <xdr:nvSpPr>
        <xdr:cNvPr id="316" name="テキスト ボックス 315"/>
        <xdr:cNvSpPr txBox="1"/>
      </xdr:nvSpPr>
      <xdr:spPr>
        <a:xfrm>
          <a:off x="8515427"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41884</xdr:rowOff>
    </xdr:from>
    <xdr:to>
      <xdr:col>11</xdr:col>
      <xdr:colOff>358775</xdr:colOff>
      <xdr:row>38</xdr:row>
      <xdr:rowOff>143484</xdr:rowOff>
    </xdr:to>
    <xdr:sp macro="" textlink="">
      <xdr:nvSpPr>
        <xdr:cNvPr id="317" name="円/楕円 316"/>
        <xdr:cNvSpPr/>
      </xdr:nvSpPr>
      <xdr:spPr>
        <a:xfrm>
          <a:off x="7810500" y="65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134611</xdr:rowOff>
    </xdr:from>
    <xdr:ext cx="469744" cy="259045"/>
    <xdr:sp macro="" textlink="">
      <xdr:nvSpPr>
        <xdr:cNvPr id="318" name="テキスト ボックス 317"/>
        <xdr:cNvSpPr txBox="1"/>
      </xdr:nvSpPr>
      <xdr:spPr>
        <a:xfrm>
          <a:off x="7626427" y="664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142087</xdr:rowOff>
    </xdr:from>
    <xdr:to>
      <xdr:col>10</xdr:col>
      <xdr:colOff>155575</xdr:colOff>
      <xdr:row>38</xdr:row>
      <xdr:rowOff>72237</xdr:rowOff>
    </xdr:to>
    <xdr:sp macro="" textlink="">
      <xdr:nvSpPr>
        <xdr:cNvPr id="319" name="円/楕円 318"/>
        <xdr:cNvSpPr/>
      </xdr:nvSpPr>
      <xdr:spPr>
        <a:xfrm>
          <a:off x="6921500" y="648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63364</xdr:rowOff>
    </xdr:from>
    <xdr:ext cx="469744" cy="259045"/>
    <xdr:sp macro="" textlink="">
      <xdr:nvSpPr>
        <xdr:cNvPr id="320" name="テキスト ボックス 319"/>
        <xdr:cNvSpPr txBox="1"/>
      </xdr:nvSpPr>
      <xdr:spPr>
        <a:xfrm>
          <a:off x="6737427" y="657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119812</xdr:rowOff>
    </xdr:from>
    <xdr:to>
      <xdr:col>15</xdr:col>
      <xdr:colOff>180340</xdr:colOff>
      <xdr:row>58</xdr:row>
      <xdr:rowOff>5855</xdr:rowOff>
    </xdr:to>
    <xdr:cxnSp macro="">
      <xdr:nvCxnSpPr>
        <xdr:cNvPr id="340" name="直線コネクタ 339"/>
        <xdr:cNvCxnSpPr/>
      </xdr:nvCxnSpPr>
      <xdr:spPr>
        <a:xfrm flipV="1">
          <a:off x="10475595" y="8692312"/>
          <a:ext cx="1270" cy="1257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9682</xdr:rowOff>
    </xdr:from>
    <xdr:ext cx="378565" cy="259045"/>
    <xdr:sp macro="" textlink="">
      <xdr:nvSpPr>
        <xdr:cNvPr id="341" name="農林水産業費最小値テキスト"/>
        <xdr:cNvSpPr txBox="1"/>
      </xdr:nvSpPr>
      <xdr:spPr>
        <a:xfrm>
          <a:off x="10528300" y="9953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15</xdr:col>
      <xdr:colOff>92075</xdr:colOff>
      <xdr:row>58</xdr:row>
      <xdr:rowOff>5855</xdr:rowOff>
    </xdr:from>
    <xdr:to>
      <xdr:col>15</xdr:col>
      <xdr:colOff>269875</xdr:colOff>
      <xdr:row>58</xdr:row>
      <xdr:rowOff>5855</xdr:rowOff>
    </xdr:to>
    <xdr:cxnSp macro="">
      <xdr:nvCxnSpPr>
        <xdr:cNvPr id="342" name="直線コネクタ 341"/>
        <xdr:cNvCxnSpPr/>
      </xdr:nvCxnSpPr>
      <xdr:spPr>
        <a:xfrm>
          <a:off x="10388600" y="99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66489</xdr:rowOff>
    </xdr:from>
    <xdr:ext cx="534377" cy="259045"/>
    <xdr:sp macro="" textlink="">
      <xdr:nvSpPr>
        <xdr:cNvPr id="343" name="農林水産業費最大値テキスト"/>
        <xdr:cNvSpPr txBox="1"/>
      </xdr:nvSpPr>
      <xdr:spPr>
        <a:xfrm>
          <a:off x="10528300" y="846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15</xdr:col>
      <xdr:colOff>92075</xdr:colOff>
      <xdr:row>50</xdr:row>
      <xdr:rowOff>119812</xdr:rowOff>
    </xdr:from>
    <xdr:to>
      <xdr:col>15</xdr:col>
      <xdr:colOff>269875</xdr:colOff>
      <xdr:row>50</xdr:row>
      <xdr:rowOff>119812</xdr:rowOff>
    </xdr:to>
    <xdr:cxnSp macro="">
      <xdr:nvCxnSpPr>
        <xdr:cNvPr id="344" name="直線コネクタ 343"/>
        <xdr:cNvCxnSpPr/>
      </xdr:nvCxnSpPr>
      <xdr:spPr>
        <a:xfrm>
          <a:off x="10388600" y="869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66205</xdr:rowOff>
    </xdr:from>
    <xdr:to>
      <xdr:col>15</xdr:col>
      <xdr:colOff>180975</xdr:colOff>
      <xdr:row>54</xdr:row>
      <xdr:rowOff>92151</xdr:rowOff>
    </xdr:to>
    <xdr:cxnSp macro="">
      <xdr:nvCxnSpPr>
        <xdr:cNvPr id="345" name="直線コネクタ 344"/>
        <xdr:cNvCxnSpPr/>
      </xdr:nvCxnSpPr>
      <xdr:spPr>
        <a:xfrm>
          <a:off x="9639300" y="9324505"/>
          <a:ext cx="8382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68184</xdr:rowOff>
    </xdr:from>
    <xdr:ext cx="469744" cy="259045"/>
    <xdr:sp macro="" textlink="">
      <xdr:nvSpPr>
        <xdr:cNvPr id="346" name="農林水産業費平均値テキスト"/>
        <xdr:cNvSpPr txBox="1"/>
      </xdr:nvSpPr>
      <xdr:spPr>
        <a:xfrm>
          <a:off x="10528300" y="949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89757</xdr:rowOff>
    </xdr:from>
    <xdr:to>
      <xdr:col>15</xdr:col>
      <xdr:colOff>231775</xdr:colOff>
      <xdr:row>56</xdr:row>
      <xdr:rowOff>19907</xdr:rowOff>
    </xdr:to>
    <xdr:sp macro="" textlink="">
      <xdr:nvSpPr>
        <xdr:cNvPr id="347" name="フローチャート : 判断 346"/>
        <xdr:cNvSpPr/>
      </xdr:nvSpPr>
      <xdr:spPr>
        <a:xfrm>
          <a:off x="10426700" y="95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66205</xdr:rowOff>
    </xdr:from>
    <xdr:to>
      <xdr:col>14</xdr:col>
      <xdr:colOff>28575</xdr:colOff>
      <xdr:row>54</xdr:row>
      <xdr:rowOff>163588</xdr:rowOff>
    </xdr:to>
    <xdr:cxnSp macro="">
      <xdr:nvCxnSpPr>
        <xdr:cNvPr id="348" name="直線コネクタ 347"/>
        <xdr:cNvCxnSpPr/>
      </xdr:nvCxnSpPr>
      <xdr:spPr>
        <a:xfrm flipV="1">
          <a:off x="8750300" y="9324505"/>
          <a:ext cx="889000" cy="9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12891</xdr:rowOff>
    </xdr:from>
    <xdr:to>
      <xdr:col>14</xdr:col>
      <xdr:colOff>79375</xdr:colOff>
      <xdr:row>55</xdr:row>
      <xdr:rowOff>114491</xdr:rowOff>
    </xdr:to>
    <xdr:sp macro="" textlink="">
      <xdr:nvSpPr>
        <xdr:cNvPr id="349" name="フローチャート : 判断 348"/>
        <xdr:cNvSpPr/>
      </xdr:nvSpPr>
      <xdr:spPr>
        <a:xfrm>
          <a:off x="9588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105618</xdr:rowOff>
    </xdr:from>
    <xdr:ext cx="469744" cy="259045"/>
    <xdr:sp macro="" textlink="">
      <xdr:nvSpPr>
        <xdr:cNvPr id="350" name="テキスト ボックス 349"/>
        <xdr:cNvSpPr txBox="1"/>
      </xdr:nvSpPr>
      <xdr:spPr>
        <a:xfrm>
          <a:off x="9404427" y="953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100609</xdr:rowOff>
    </xdr:from>
    <xdr:to>
      <xdr:col>12</xdr:col>
      <xdr:colOff>511175</xdr:colOff>
      <xdr:row>54</xdr:row>
      <xdr:rowOff>163588</xdr:rowOff>
    </xdr:to>
    <xdr:cxnSp macro="">
      <xdr:nvCxnSpPr>
        <xdr:cNvPr id="351" name="直線コネクタ 350"/>
        <xdr:cNvCxnSpPr/>
      </xdr:nvCxnSpPr>
      <xdr:spPr>
        <a:xfrm>
          <a:off x="7861300" y="9358909"/>
          <a:ext cx="889000" cy="6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66040</xdr:rowOff>
    </xdr:from>
    <xdr:to>
      <xdr:col>12</xdr:col>
      <xdr:colOff>561975</xdr:colOff>
      <xdr:row>55</xdr:row>
      <xdr:rowOff>167640</xdr:rowOff>
    </xdr:to>
    <xdr:sp macro="" textlink="">
      <xdr:nvSpPr>
        <xdr:cNvPr id="352" name="フローチャート : 判断 351"/>
        <xdr:cNvSpPr/>
      </xdr:nvSpPr>
      <xdr:spPr>
        <a:xfrm>
          <a:off x="8699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158767</xdr:rowOff>
    </xdr:from>
    <xdr:ext cx="469744" cy="259045"/>
    <xdr:sp macro="" textlink="">
      <xdr:nvSpPr>
        <xdr:cNvPr id="353" name="テキスト ボックス 352"/>
        <xdr:cNvSpPr txBox="1"/>
      </xdr:nvSpPr>
      <xdr:spPr>
        <a:xfrm>
          <a:off x="8515427" y="958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88436</xdr:rowOff>
    </xdr:from>
    <xdr:to>
      <xdr:col>11</xdr:col>
      <xdr:colOff>307975</xdr:colOff>
      <xdr:row>54</xdr:row>
      <xdr:rowOff>100609</xdr:rowOff>
    </xdr:to>
    <xdr:cxnSp macro="">
      <xdr:nvCxnSpPr>
        <xdr:cNvPr id="354" name="直線コネクタ 353"/>
        <xdr:cNvCxnSpPr/>
      </xdr:nvCxnSpPr>
      <xdr:spPr>
        <a:xfrm>
          <a:off x="6972300" y="9346736"/>
          <a:ext cx="8890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91701</xdr:rowOff>
    </xdr:from>
    <xdr:to>
      <xdr:col>11</xdr:col>
      <xdr:colOff>358775</xdr:colOff>
      <xdr:row>56</xdr:row>
      <xdr:rowOff>21851</xdr:rowOff>
    </xdr:to>
    <xdr:sp macro="" textlink="">
      <xdr:nvSpPr>
        <xdr:cNvPr id="355" name="フローチャート : 判断 354"/>
        <xdr:cNvSpPr/>
      </xdr:nvSpPr>
      <xdr:spPr>
        <a:xfrm>
          <a:off x="7810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12978</xdr:rowOff>
    </xdr:from>
    <xdr:ext cx="469744" cy="259045"/>
    <xdr:sp macro="" textlink="">
      <xdr:nvSpPr>
        <xdr:cNvPr id="356" name="テキスト ボックス 355"/>
        <xdr:cNvSpPr txBox="1"/>
      </xdr:nvSpPr>
      <xdr:spPr>
        <a:xfrm>
          <a:off x="7626427" y="961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99016</xdr:rowOff>
    </xdr:from>
    <xdr:to>
      <xdr:col>10</xdr:col>
      <xdr:colOff>155575</xdr:colOff>
      <xdr:row>56</xdr:row>
      <xdr:rowOff>29166</xdr:rowOff>
    </xdr:to>
    <xdr:sp macro="" textlink="">
      <xdr:nvSpPr>
        <xdr:cNvPr id="357" name="フローチャート : 判断 356"/>
        <xdr:cNvSpPr/>
      </xdr:nvSpPr>
      <xdr:spPr>
        <a:xfrm>
          <a:off x="6921500" y="952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20293</xdr:rowOff>
    </xdr:from>
    <xdr:ext cx="469744" cy="259045"/>
    <xdr:sp macro="" textlink="">
      <xdr:nvSpPr>
        <xdr:cNvPr id="358" name="テキスト ボックス 357"/>
        <xdr:cNvSpPr txBox="1"/>
      </xdr:nvSpPr>
      <xdr:spPr>
        <a:xfrm>
          <a:off x="6737427" y="9621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41351</xdr:rowOff>
    </xdr:from>
    <xdr:to>
      <xdr:col>15</xdr:col>
      <xdr:colOff>231775</xdr:colOff>
      <xdr:row>54</xdr:row>
      <xdr:rowOff>142951</xdr:rowOff>
    </xdr:to>
    <xdr:sp macro="" textlink="">
      <xdr:nvSpPr>
        <xdr:cNvPr id="364" name="円/楕円 363"/>
        <xdr:cNvSpPr/>
      </xdr:nvSpPr>
      <xdr:spPr>
        <a:xfrm>
          <a:off x="10426700" y="929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64228</xdr:rowOff>
    </xdr:from>
    <xdr:ext cx="534377" cy="259045"/>
    <xdr:sp macro="" textlink="">
      <xdr:nvSpPr>
        <xdr:cNvPr id="365" name="農林水産業費該当値テキスト"/>
        <xdr:cNvSpPr txBox="1"/>
      </xdr:nvSpPr>
      <xdr:spPr>
        <a:xfrm>
          <a:off x="10528300" y="915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10,832</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15405</xdr:rowOff>
    </xdr:from>
    <xdr:to>
      <xdr:col>14</xdr:col>
      <xdr:colOff>79375</xdr:colOff>
      <xdr:row>54</xdr:row>
      <xdr:rowOff>117005</xdr:rowOff>
    </xdr:to>
    <xdr:sp macro="" textlink="">
      <xdr:nvSpPr>
        <xdr:cNvPr id="366" name="円/楕円 365"/>
        <xdr:cNvSpPr/>
      </xdr:nvSpPr>
      <xdr:spPr>
        <a:xfrm>
          <a:off x="9588500" y="927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133532</xdr:rowOff>
    </xdr:from>
    <xdr:ext cx="534377" cy="259045"/>
    <xdr:sp macro="" textlink="">
      <xdr:nvSpPr>
        <xdr:cNvPr id="367" name="テキスト ボックス 366"/>
        <xdr:cNvSpPr txBox="1"/>
      </xdr:nvSpPr>
      <xdr:spPr>
        <a:xfrm>
          <a:off x="9372111" y="904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11,286</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112788</xdr:rowOff>
    </xdr:from>
    <xdr:to>
      <xdr:col>12</xdr:col>
      <xdr:colOff>561975</xdr:colOff>
      <xdr:row>55</xdr:row>
      <xdr:rowOff>42938</xdr:rowOff>
    </xdr:to>
    <xdr:sp macro="" textlink="">
      <xdr:nvSpPr>
        <xdr:cNvPr id="368" name="円/楕円 367"/>
        <xdr:cNvSpPr/>
      </xdr:nvSpPr>
      <xdr:spPr>
        <a:xfrm>
          <a:off x="8699500" y="93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59465</xdr:rowOff>
    </xdr:from>
    <xdr:ext cx="469744" cy="259045"/>
    <xdr:sp macro="" textlink="">
      <xdr:nvSpPr>
        <xdr:cNvPr id="369" name="テキスト ボックス 368"/>
        <xdr:cNvSpPr txBox="1"/>
      </xdr:nvSpPr>
      <xdr:spPr>
        <a:xfrm>
          <a:off x="8515427" y="914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9,582</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49809</xdr:rowOff>
    </xdr:from>
    <xdr:to>
      <xdr:col>11</xdr:col>
      <xdr:colOff>358775</xdr:colOff>
      <xdr:row>54</xdr:row>
      <xdr:rowOff>151409</xdr:rowOff>
    </xdr:to>
    <xdr:sp macro="" textlink="">
      <xdr:nvSpPr>
        <xdr:cNvPr id="370" name="円/楕円 369"/>
        <xdr:cNvSpPr/>
      </xdr:nvSpPr>
      <xdr:spPr>
        <a:xfrm>
          <a:off x="7810500" y="930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167936</xdr:rowOff>
    </xdr:from>
    <xdr:ext cx="534377" cy="259045"/>
    <xdr:sp macro="" textlink="">
      <xdr:nvSpPr>
        <xdr:cNvPr id="371" name="テキスト ボックス 370"/>
        <xdr:cNvSpPr txBox="1"/>
      </xdr:nvSpPr>
      <xdr:spPr>
        <a:xfrm>
          <a:off x="7594111" y="908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10,684</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37636</xdr:rowOff>
    </xdr:from>
    <xdr:to>
      <xdr:col>10</xdr:col>
      <xdr:colOff>155575</xdr:colOff>
      <xdr:row>54</xdr:row>
      <xdr:rowOff>139236</xdr:rowOff>
    </xdr:to>
    <xdr:sp macro="" textlink="">
      <xdr:nvSpPr>
        <xdr:cNvPr id="372" name="円/楕円 371"/>
        <xdr:cNvSpPr/>
      </xdr:nvSpPr>
      <xdr:spPr>
        <a:xfrm>
          <a:off x="6921500" y="929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155763</xdr:rowOff>
    </xdr:from>
    <xdr:ext cx="534377" cy="259045"/>
    <xdr:sp macro="" textlink="">
      <xdr:nvSpPr>
        <xdr:cNvPr id="373" name="テキスト ボックス 372"/>
        <xdr:cNvSpPr txBox="1"/>
      </xdr:nvSpPr>
      <xdr:spPr>
        <a:xfrm>
          <a:off x="6705111" y="907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122738</xdr:rowOff>
    </xdr:from>
    <xdr:to>
      <xdr:col>15</xdr:col>
      <xdr:colOff>180340</xdr:colOff>
      <xdr:row>78</xdr:row>
      <xdr:rowOff>58455</xdr:rowOff>
    </xdr:to>
    <xdr:cxnSp macro="">
      <xdr:nvCxnSpPr>
        <xdr:cNvPr id="395" name="直線コネクタ 394"/>
        <xdr:cNvCxnSpPr/>
      </xdr:nvCxnSpPr>
      <xdr:spPr>
        <a:xfrm flipV="1">
          <a:off x="10475595" y="12295688"/>
          <a:ext cx="1270" cy="1135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62282</xdr:rowOff>
    </xdr:from>
    <xdr:ext cx="469744" cy="259045"/>
    <xdr:sp macro="" textlink="">
      <xdr:nvSpPr>
        <xdr:cNvPr id="396" name="商工費最小値テキスト"/>
        <xdr:cNvSpPr txBox="1"/>
      </xdr:nvSpPr>
      <xdr:spPr>
        <a:xfrm>
          <a:off x="10528300" y="1343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1,777</a:t>
          </a:r>
          <a:endParaRPr kumimoji="1" lang="ja-JP" altLang="en-US" sz="1000" b="1">
            <a:latin typeface="ＭＳ Ｐゴシック"/>
          </a:endParaRPr>
        </a:p>
      </xdr:txBody>
    </xdr:sp>
    <xdr:clientData/>
  </xdr:oneCellAnchor>
  <xdr:twoCellAnchor>
    <xdr:from>
      <xdr:col>15</xdr:col>
      <xdr:colOff>92075</xdr:colOff>
      <xdr:row>78</xdr:row>
      <xdr:rowOff>58455</xdr:rowOff>
    </xdr:from>
    <xdr:to>
      <xdr:col>15</xdr:col>
      <xdr:colOff>269875</xdr:colOff>
      <xdr:row>78</xdr:row>
      <xdr:rowOff>58455</xdr:rowOff>
    </xdr:to>
    <xdr:cxnSp macro="">
      <xdr:nvCxnSpPr>
        <xdr:cNvPr id="397" name="直線コネクタ 396"/>
        <xdr:cNvCxnSpPr/>
      </xdr:nvCxnSpPr>
      <xdr:spPr>
        <a:xfrm>
          <a:off x="10388600" y="1343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69415</xdr:rowOff>
    </xdr:from>
    <xdr:ext cx="534377" cy="259045"/>
    <xdr:sp macro="" textlink="">
      <xdr:nvSpPr>
        <xdr:cNvPr id="398" name="商工費最大値テキスト"/>
        <xdr:cNvSpPr txBox="1"/>
      </xdr:nvSpPr>
      <xdr:spPr>
        <a:xfrm>
          <a:off x="10528300" y="120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26,621</a:t>
          </a:r>
          <a:endParaRPr kumimoji="1" lang="ja-JP" altLang="en-US" sz="1000" b="1">
            <a:latin typeface="ＭＳ Ｐゴシック"/>
          </a:endParaRPr>
        </a:p>
      </xdr:txBody>
    </xdr:sp>
    <xdr:clientData/>
  </xdr:oneCellAnchor>
  <xdr:twoCellAnchor>
    <xdr:from>
      <xdr:col>15</xdr:col>
      <xdr:colOff>92075</xdr:colOff>
      <xdr:row>71</xdr:row>
      <xdr:rowOff>122738</xdr:rowOff>
    </xdr:from>
    <xdr:to>
      <xdr:col>15</xdr:col>
      <xdr:colOff>269875</xdr:colOff>
      <xdr:row>71</xdr:row>
      <xdr:rowOff>122738</xdr:rowOff>
    </xdr:to>
    <xdr:cxnSp macro="">
      <xdr:nvCxnSpPr>
        <xdr:cNvPr id="399" name="直線コネクタ 398"/>
        <xdr:cNvCxnSpPr/>
      </xdr:nvCxnSpPr>
      <xdr:spPr>
        <a:xfrm>
          <a:off x="10388600" y="1229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54249</xdr:rowOff>
    </xdr:from>
    <xdr:to>
      <xdr:col>15</xdr:col>
      <xdr:colOff>180975</xdr:colOff>
      <xdr:row>77</xdr:row>
      <xdr:rowOff>92015</xdr:rowOff>
    </xdr:to>
    <xdr:cxnSp macro="">
      <xdr:nvCxnSpPr>
        <xdr:cNvPr id="400" name="直線コネクタ 399"/>
        <xdr:cNvCxnSpPr/>
      </xdr:nvCxnSpPr>
      <xdr:spPr>
        <a:xfrm flipV="1">
          <a:off x="9639300" y="13255899"/>
          <a:ext cx="838200" cy="3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168607</xdr:rowOff>
    </xdr:from>
    <xdr:ext cx="534377" cy="259045"/>
    <xdr:sp macro="" textlink="">
      <xdr:nvSpPr>
        <xdr:cNvPr id="401" name="商工費平均値テキスト"/>
        <xdr:cNvSpPr txBox="1"/>
      </xdr:nvSpPr>
      <xdr:spPr>
        <a:xfrm>
          <a:off x="10528300" y="12855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145730</xdr:rowOff>
    </xdr:from>
    <xdr:to>
      <xdr:col>15</xdr:col>
      <xdr:colOff>231775</xdr:colOff>
      <xdr:row>76</xdr:row>
      <xdr:rowOff>75881</xdr:rowOff>
    </xdr:to>
    <xdr:sp macro="" textlink="">
      <xdr:nvSpPr>
        <xdr:cNvPr id="402" name="フローチャート : 判断 401"/>
        <xdr:cNvSpPr/>
      </xdr:nvSpPr>
      <xdr:spPr>
        <a:xfrm>
          <a:off x="104267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92015</xdr:rowOff>
    </xdr:from>
    <xdr:to>
      <xdr:col>14</xdr:col>
      <xdr:colOff>28575</xdr:colOff>
      <xdr:row>77</xdr:row>
      <xdr:rowOff>104587</xdr:rowOff>
    </xdr:to>
    <xdr:cxnSp macro="">
      <xdr:nvCxnSpPr>
        <xdr:cNvPr id="403" name="直線コネクタ 402"/>
        <xdr:cNvCxnSpPr/>
      </xdr:nvCxnSpPr>
      <xdr:spPr>
        <a:xfrm flipV="1">
          <a:off x="8750300" y="13293665"/>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52232</xdr:rowOff>
    </xdr:from>
    <xdr:to>
      <xdr:col>14</xdr:col>
      <xdr:colOff>79375</xdr:colOff>
      <xdr:row>76</xdr:row>
      <xdr:rowOff>153832</xdr:rowOff>
    </xdr:to>
    <xdr:sp macro="" textlink="">
      <xdr:nvSpPr>
        <xdr:cNvPr id="404" name="フローチャート : 判断 403"/>
        <xdr:cNvSpPr/>
      </xdr:nvSpPr>
      <xdr:spPr>
        <a:xfrm>
          <a:off x="9588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170359</xdr:rowOff>
    </xdr:from>
    <xdr:ext cx="469744" cy="259045"/>
    <xdr:sp macro="" textlink="">
      <xdr:nvSpPr>
        <xdr:cNvPr id="405" name="テキスト ボックス 404"/>
        <xdr:cNvSpPr txBox="1"/>
      </xdr:nvSpPr>
      <xdr:spPr>
        <a:xfrm>
          <a:off x="9404427"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104587</xdr:rowOff>
    </xdr:from>
    <xdr:to>
      <xdr:col>12</xdr:col>
      <xdr:colOff>511175</xdr:colOff>
      <xdr:row>77</xdr:row>
      <xdr:rowOff>111491</xdr:rowOff>
    </xdr:to>
    <xdr:cxnSp macro="">
      <xdr:nvCxnSpPr>
        <xdr:cNvPr id="406" name="直線コネクタ 405"/>
        <xdr:cNvCxnSpPr/>
      </xdr:nvCxnSpPr>
      <xdr:spPr>
        <a:xfrm flipV="1">
          <a:off x="7861300" y="13306237"/>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38379</xdr:rowOff>
    </xdr:from>
    <xdr:to>
      <xdr:col>12</xdr:col>
      <xdr:colOff>561975</xdr:colOff>
      <xdr:row>76</xdr:row>
      <xdr:rowOff>139979</xdr:rowOff>
    </xdr:to>
    <xdr:sp macro="" textlink="">
      <xdr:nvSpPr>
        <xdr:cNvPr id="407" name="フローチャート : 判断 406"/>
        <xdr:cNvSpPr/>
      </xdr:nvSpPr>
      <xdr:spPr>
        <a:xfrm>
          <a:off x="8699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156506</xdr:rowOff>
    </xdr:from>
    <xdr:ext cx="469744" cy="259045"/>
    <xdr:sp macro="" textlink="">
      <xdr:nvSpPr>
        <xdr:cNvPr id="408" name="テキスト ボックス 407"/>
        <xdr:cNvSpPr txBox="1"/>
      </xdr:nvSpPr>
      <xdr:spPr>
        <a:xfrm>
          <a:off x="8515427"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108564</xdr:rowOff>
    </xdr:from>
    <xdr:to>
      <xdr:col>11</xdr:col>
      <xdr:colOff>307975</xdr:colOff>
      <xdr:row>77</xdr:row>
      <xdr:rowOff>111491</xdr:rowOff>
    </xdr:to>
    <xdr:cxnSp macro="">
      <xdr:nvCxnSpPr>
        <xdr:cNvPr id="409" name="直線コネクタ 408"/>
        <xdr:cNvCxnSpPr/>
      </xdr:nvCxnSpPr>
      <xdr:spPr>
        <a:xfrm>
          <a:off x="6972300" y="13310214"/>
          <a:ext cx="8890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51364</xdr:rowOff>
    </xdr:from>
    <xdr:to>
      <xdr:col>11</xdr:col>
      <xdr:colOff>358775</xdr:colOff>
      <xdr:row>76</xdr:row>
      <xdr:rowOff>152964</xdr:rowOff>
    </xdr:to>
    <xdr:sp macro="" textlink="">
      <xdr:nvSpPr>
        <xdr:cNvPr id="410" name="フローチャート : 判断 409"/>
        <xdr:cNvSpPr/>
      </xdr:nvSpPr>
      <xdr:spPr>
        <a:xfrm>
          <a:off x="7810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169491</xdr:rowOff>
    </xdr:from>
    <xdr:ext cx="469744" cy="259045"/>
    <xdr:sp macro="" textlink="">
      <xdr:nvSpPr>
        <xdr:cNvPr id="411" name="テキスト ボックス 410"/>
        <xdr:cNvSpPr txBox="1"/>
      </xdr:nvSpPr>
      <xdr:spPr>
        <a:xfrm>
          <a:off x="7626427" y="128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58587</xdr:rowOff>
    </xdr:from>
    <xdr:to>
      <xdr:col>10</xdr:col>
      <xdr:colOff>155575</xdr:colOff>
      <xdr:row>76</xdr:row>
      <xdr:rowOff>160187</xdr:rowOff>
    </xdr:to>
    <xdr:sp macro="" textlink="">
      <xdr:nvSpPr>
        <xdr:cNvPr id="412" name="フローチャート : 判断 411"/>
        <xdr:cNvSpPr/>
      </xdr:nvSpPr>
      <xdr:spPr>
        <a:xfrm>
          <a:off x="6921500" y="130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5265</xdr:rowOff>
    </xdr:from>
    <xdr:ext cx="469744" cy="259045"/>
    <xdr:sp macro="" textlink="">
      <xdr:nvSpPr>
        <xdr:cNvPr id="413" name="テキスト ボックス 412"/>
        <xdr:cNvSpPr txBox="1"/>
      </xdr:nvSpPr>
      <xdr:spPr>
        <a:xfrm>
          <a:off x="6737427" y="1286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3449</xdr:rowOff>
    </xdr:from>
    <xdr:to>
      <xdr:col>15</xdr:col>
      <xdr:colOff>231775</xdr:colOff>
      <xdr:row>77</xdr:row>
      <xdr:rowOff>105049</xdr:rowOff>
    </xdr:to>
    <xdr:sp macro="" textlink="">
      <xdr:nvSpPr>
        <xdr:cNvPr id="419" name="円/楕円 418"/>
        <xdr:cNvSpPr/>
      </xdr:nvSpPr>
      <xdr:spPr>
        <a:xfrm>
          <a:off x="10426700" y="1320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153326</xdr:rowOff>
    </xdr:from>
    <xdr:ext cx="469744" cy="259045"/>
    <xdr:sp macro="" textlink="">
      <xdr:nvSpPr>
        <xdr:cNvPr id="420" name="商工費該当値テキスト"/>
        <xdr:cNvSpPr txBox="1"/>
      </xdr:nvSpPr>
      <xdr:spPr>
        <a:xfrm>
          <a:off x="10528300" y="1318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41215</xdr:rowOff>
    </xdr:from>
    <xdr:to>
      <xdr:col>14</xdr:col>
      <xdr:colOff>79375</xdr:colOff>
      <xdr:row>77</xdr:row>
      <xdr:rowOff>142815</xdr:rowOff>
    </xdr:to>
    <xdr:sp macro="" textlink="">
      <xdr:nvSpPr>
        <xdr:cNvPr id="421" name="円/楕円 420"/>
        <xdr:cNvSpPr/>
      </xdr:nvSpPr>
      <xdr:spPr>
        <a:xfrm>
          <a:off x="9588500" y="1324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133942</xdr:rowOff>
    </xdr:from>
    <xdr:ext cx="469744" cy="259045"/>
    <xdr:sp macro="" textlink="">
      <xdr:nvSpPr>
        <xdr:cNvPr id="422" name="テキスト ボックス 421"/>
        <xdr:cNvSpPr txBox="1"/>
      </xdr:nvSpPr>
      <xdr:spPr>
        <a:xfrm>
          <a:off x="9404427" y="1333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53787</xdr:rowOff>
    </xdr:from>
    <xdr:to>
      <xdr:col>12</xdr:col>
      <xdr:colOff>561975</xdr:colOff>
      <xdr:row>77</xdr:row>
      <xdr:rowOff>155387</xdr:rowOff>
    </xdr:to>
    <xdr:sp macro="" textlink="">
      <xdr:nvSpPr>
        <xdr:cNvPr id="423" name="円/楕円 422"/>
        <xdr:cNvSpPr/>
      </xdr:nvSpPr>
      <xdr:spPr>
        <a:xfrm>
          <a:off x="8699500" y="1325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146514</xdr:rowOff>
    </xdr:from>
    <xdr:ext cx="469744" cy="259045"/>
    <xdr:sp macro="" textlink="">
      <xdr:nvSpPr>
        <xdr:cNvPr id="424" name="テキスト ボックス 423"/>
        <xdr:cNvSpPr txBox="1"/>
      </xdr:nvSpPr>
      <xdr:spPr>
        <a:xfrm>
          <a:off x="8515427" y="1334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60691</xdr:rowOff>
    </xdr:from>
    <xdr:to>
      <xdr:col>11</xdr:col>
      <xdr:colOff>358775</xdr:colOff>
      <xdr:row>77</xdr:row>
      <xdr:rowOff>162291</xdr:rowOff>
    </xdr:to>
    <xdr:sp macro="" textlink="">
      <xdr:nvSpPr>
        <xdr:cNvPr id="425" name="円/楕円 424"/>
        <xdr:cNvSpPr/>
      </xdr:nvSpPr>
      <xdr:spPr>
        <a:xfrm>
          <a:off x="7810500" y="1326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153418</xdr:rowOff>
    </xdr:from>
    <xdr:ext cx="469744" cy="259045"/>
    <xdr:sp macro="" textlink="">
      <xdr:nvSpPr>
        <xdr:cNvPr id="426" name="テキスト ボックス 425"/>
        <xdr:cNvSpPr txBox="1"/>
      </xdr:nvSpPr>
      <xdr:spPr>
        <a:xfrm>
          <a:off x="7626427"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57764</xdr:rowOff>
    </xdr:from>
    <xdr:to>
      <xdr:col>10</xdr:col>
      <xdr:colOff>155575</xdr:colOff>
      <xdr:row>77</xdr:row>
      <xdr:rowOff>159364</xdr:rowOff>
    </xdr:to>
    <xdr:sp macro="" textlink="">
      <xdr:nvSpPr>
        <xdr:cNvPr id="427" name="円/楕円 426"/>
        <xdr:cNvSpPr/>
      </xdr:nvSpPr>
      <xdr:spPr>
        <a:xfrm>
          <a:off x="6921500" y="1325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150491</xdr:rowOff>
    </xdr:from>
    <xdr:ext cx="469744" cy="259045"/>
    <xdr:sp macro="" textlink="">
      <xdr:nvSpPr>
        <xdr:cNvPr id="428" name="テキスト ボックス 427"/>
        <xdr:cNvSpPr txBox="1"/>
      </xdr:nvSpPr>
      <xdr:spPr>
        <a:xfrm>
          <a:off x="6737427" y="1335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154884</xdr:rowOff>
    </xdr:from>
    <xdr:to>
      <xdr:col>15</xdr:col>
      <xdr:colOff>180340</xdr:colOff>
      <xdr:row>99</xdr:row>
      <xdr:rowOff>44411</xdr:rowOff>
    </xdr:to>
    <xdr:cxnSp macro="">
      <xdr:nvCxnSpPr>
        <xdr:cNvPr id="453" name="直線コネクタ 452"/>
        <xdr:cNvCxnSpPr/>
      </xdr:nvCxnSpPr>
      <xdr:spPr>
        <a:xfrm flipV="1">
          <a:off x="10475595" y="15756834"/>
          <a:ext cx="1270" cy="126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48238</xdr:rowOff>
    </xdr:from>
    <xdr:ext cx="534377" cy="259045"/>
    <xdr:sp macro="" textlink="">
      <xdr:nvSpPr>
        <xdr:cNvPr id="454" name="土木費最小値テキスト"/>
        <xdr:cNvSpPr txBox="1"/>
      </xdr:nvSpPr>
      <xdr:spPr>
        <a:xfrm>
          <a:off x="10528300" y="170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20,002</a:t>
          </a:r>
          <a:endParaRPr kumimoji="1" lang="ja-JP" altLang="en-US" sz="1000" b="1">
            <a:latin typeface="ＭＳ Ｐゴシック"/>
          </a:endParaRPr>
        </a:p>
      </xdr:txBody>
    </xdr:sp>
    <xdr:clientData/>
  </xdr:oneCellAnchor>
  <xdr:twoCellAnchor>
    <xdr:from>
      <xdr:col>15</xdr:col>
      <xdr:colOff>92075</xdr:colOff>
      <xdr:row>99</xdr:row>
      <xdr:rowOff>44411</xdr:rowOff>
    </xdr:from>
    <xdr:to>
      <xdr:col>15</xdr:col>
      <xdr:colOff>269875</xdr:colOff>
      <xdr:row>99</xdr:row>
      <xdr:rowOff>44411</xdr:rowOff>
    </xdr:to>
    <xdr:cxnSp macro="">
      <xdr:nvCxnSpPr>
        <xdr:cNvPr id="455" name="直線コネクタ 454"/>
        <xdr:cNvCxnSpPr/>
      </xdr:nvCxnSpPr>
      <xdr:spPr>
        <a:xfrm>
          <a:off x="10388600" y="1701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101561</xdr:rowOff>
    </xdr:from>
    <xdr:ext cx="534377" cy="259045"/>
    <xdr:sp macro="" textlink="">
      <xdr:nvSpPr>
        <xdr:cNvPr id="456" name="土木費最大値テキスト"/>
        <xdr:cNvSpPr txBox="1"/>
      </xdr:nvSpPr>
      <xdr:spPr>
        <a:xfrm>
          <a:off x="10528300" y="1553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15</xdr:col>
      <xdr:colOff>92075</xdr:colOff>
      <xdr:row>91</xdr:row>
      <xdr:rowOff>154884</xdr:rowOff>
    </xdr:from>
    <xdr:to>
      <xdr:col>15</xdr:col>
      <xdr:colOff>269875</xdr:colOff>
      <xdr:row>91</xdr:row>
      <xdr:rowOff>154884</xdr:rowOff>
    </xdr:to>
    <xdr:cxnSp macro="">
      <xdr:nvCxnSpPr>
        <xdr:cNvPr id="457" name="直線コネクタ 456"/>
        <xdr:cNvCxnSpPr/>
      </xdr:nvCxnSpPr>
      <xdr:spPr>
        <a:xfrm>
          <a:off x="10388600" y="15756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99161</xdr:rowOff>
    </xdr:from>
    <xdr:to>
      <xdr:col>15</xdr:col>
      <xdr:colOff>180975</xdr:colOff>
      <xdr:row>98</xdr:row>
      <xdr:rowOff>17190</xdr:rowOff>
    </xdr:to>
    <xdr:cxnSp macro="">
      <xdr:nvCxnSpPr>
        <xdr:cNvPr id="458" name="直線コネクタ 457"/>
        <xdr:cNvCxnSpPr/>
      </xdr:nvCxnSpPr>
      <xdr:spPr>
        <a:xfrm>
          <a:off x="9639300" y="16729811"/>
          <a:ext cx="838200" cy="8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146314</xdr:rowOff>
    </xdr:from>
    <xdr:ext cx="534377" cy="259045"/>
    <xdr:sp macro="" textlink="">
      <xdr:nvSpPr>
        <xdr:cNvPr id="459" name="土木費平均値テキスト"/>
        <xdr:cNvSpPr txBox="1"/>
      </xdr:nvSpPr>
      <xdr:spPr>
        <a:xfrm>
          <a:off x="10528300" y="16434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123437</xdr:rowOff>
    </xdr:from>
    <xdr:to>
      <xdr:col>15</xdr:col>
      <xdr:colOff>231775</xdr:colOff>
      <xdr:row>97</xdr:row>
      <xdr:rowOff>53587</xdr:rowOff>
    </xdr:to>
    <xdr:sp macro="" textlink="">
      <xdr:nvSpPr>
        <xdr:cNvPr id="460" name="フローチャート : 判断 459"/>
        <xdr:cNvSpPr/>
      </xdr:nvSpPr>
      <xdr:spPr>
        <a:xfrm>
          <a:off x="10426700" y="1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99161</xdr:rowOff>
    </xdr:from>
    <xdr:to>
      <xdr:col>14</xdr:col>
      <xdr:colOff>28575</xdr:colOff>
      <xdr:row>97</xdr:row>
      <xdr:rowOff>134728</xdr:rowOff>
    </xdr:to>
    <xdr:cxnSp macro="">
      <xdr:nvCxnSpPr>
        <xdr:cNvPr id="461" name="直線コネクタ 460"/>
        <xdr:cNvCxnSpPr/>
      </xdr:nvCxnSpPr>
      <xdr:spPr>
        <a:xfrm flipV="1">
          <a:off x="8750300" y="16729811"/>
          <a:ext cx="889000" cy="3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112083</xdr:rowOff>
    </xdr:from>
    <xdr:to>
      <xdr:col>14</xdr:col>
      <xdr:colOff>79375</xdr:colOff>
      <xdr:row>97</xdr:row>
      <xdr:rowOff>42233</xdr:rowOff>
    </xdr:to>
    <xdr:sp macro="" textlink="">
      <xdr:nvSpPr>
        <xdr:cNvPr id="462" name="フローチャート : 判断 461"/>
        <xdr:cNvSpPr/>
      </xdr:nvSpPr>
      <xdr:spPr>
        <a:xfrm>
          <a:off x="9588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58760</xdr:rowOff>
    </xdr:from>
    <xdr:ext cx="534377" cy="259045"/>
    <xdr:sp macro="" textlink="">
      <xdr:nvSpPr>
        <xdr:cNvPr id="463" name="テキスト ボックス 462"/>
        <xdr:cNvSpPr txBox="1"/>
      </xdr:nvSpPr>
      <xdr:spPr>
        <a:xfrm>
          <a:off x="9372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134728</xdr:rowOff>
    </xdr:from>
    <xdr:to>
      <xdr:col>12</xdr:col>
      <xdr:colOff>511175</xdr:colOff>
      <xdr:row>98</xdr:row>
      <xdr:rowOff>45022</xdr:rowOff>
    </xdr:to>
    <xdr:cxnSp macro="">
      <xdr:nvCxnSpPr>
        <xdr:cNvPr id="464" name="直線コネクタ 463"/>
        <xdr:cNvCxnSpPr/>
      </xdr:nvCxnSpPr>
      <xdr:spPr>
        <a:xfrm flipV="1">
          <a:off x="7861300" y="16765378"/>
          <a:ext cx="889000" cy="8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70783</xdr:rowOff>
    </xdr:from>
    <xdr:to>
      <xdr:col>12</xdr:col>
      <xdr:colOff>561975</xdr:colOff>
      <xdr:row>97</xdr:row>
      <xdr:rowOff>933</xdr:rowOff>
    </xdr:to>
    <xdr:sp macro="" textlink="">
      <xdr:nvSpPr>
        <xdr:cNvPr id="465" name="フローチャート : 判断 464"/>
        <xdr:cNvSpPr/>
      </xdr:nvSpPr>
      <xdr:spPr>
        <a:xfrm>
          <a:off x="8699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17460</xdr:rowOff>
    </xdr:from>
    <xdr:ext cx="534377" cy="259045"/>
    <xdr:sp macro="" textlink="">
      <xdr:nvSpPr>
        <xdr:cNvPr id="466" name="テキスト ボックス 465"/>
        <xdr:cNvSpPr txBox="1"/>
      </xdr:nvSpPr>
      <xdr:spPr>
        <a:xfrm>
          <a:off x="8483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45022</xdr:rowOff>
    </xdr:from>
    <xdr:to>
      <xdr:col>11</xdr:col>
      <xdr:colOff>307975</xdr:colOff>
      <xdr:row>98</xdr:row>
      <xdr:rowOff>48907</xdr:rowOff>
    </xdr:to>
    <xdr:cxnSp macro="">
      <xdr:nvCxnSpPr>
        <xdr:cNvPr id="467" name="直線コネクタ 466"/>
        <xdr:cNvCxnSpPr/>
      </xdr:nvCxnSpPr>
      <xdr:spPr>
        <a:xfrm flipV="1">
          <a:off x="6972300" y="16847122"/>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131268</xdr:rowOff>
    </xdr:from>
    <xdr:to>
      <xdr:col>11</xdr:col>
      <xdr:colOff>358775</xdr:colOff>
      <xdr:row>97</xdr:row>
      <xdr:rowOff>61418</xdr:rowOff>
    </xdr:to>
    <xdr:sp macro="" textlink="">
      <xdr:nvSpPr>
        <xdr:cNvPr id="468" name="フローチャート : 判断 467"/>
        <xdr:cNvSpPr/>
      </xdr:nvSpPr>
      <xdr:spPr>
        <a:xfrm>
          <a:off x="7810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77945</xdr:rowOff>
    </xdr:from>
    <xdr:ext cx="534377" cy="259045"/>
    <xdr:sp macro="" textlink="">
      <xdr:nvSpPr>
        <xdr:cNvPr id="469" name="テキスト ボックス 468"/>
        <xdr:cNvSpPr txBox="1"/>
      </xdr:nvSpPr>
      <xdr:spPr>
        <a:xfrm>
          <a:off x="7594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128067</xdr:rowOff>
    </xdr:from>
    <xdr:to>
      <xdr:col>10</xdr:col>
      <xdr:colOff>155575</xdr:colOff>
      <xdr:row>97</xdr:row>
      <xdr:rowOff>58217</xdr:rowOff>
    </xdr:to>
    <xdr:sp macro="" textlink="">
      <xdr:nvSpPr>
        <xdr:cNvPr id="470" name="フローチャート : 判断 469"/>
        <xdr:cNvSpPr/>
      </xdr:nvSpPr>
      <xdr:spPr>
        <a:xfrm>
          <a:off x="6921500" y="1658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74744</xdr:rowOff>
    </xdr:from>
    <xdr:ext cx="534377" cy="259045"/>
    <xdr:sp macro="" textlink="">
      <xdr:nvSpPr>
        <xdr:cNvPr id="471" name="テキスト ボックス 470"/>
        <xdr:cNvSpPr txBox="1"/>
      </xdr:nvSpPr>
      <xdr:spPr>
        <a:xfrm>
          <a:off x="6705111" y="1636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137840</xdr:rowOff>
    </xdr:from>
    <xdr:to>
      <xdr:col>15</xdr:col>
      <xdr:colOff>231775</xdr:colOff>
      <xdr:row>98</xdr:row>
      <xdr:rowOff>67990</xdr:rowOff>
    </xdr:to>
    <xdr:sp macro="" textlink="">
      <xdr:nvSpPr>
        <xdr:cNvPr id="477" name="円/楕円 476"/>
        <xdr:cNvSpPr/>
      </xdr:nvSpPr>
      <xdr:spPr>
        <a:xfrm>
          <a:off x="10426700" y="1676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116267</xdr:rowOff>
    </xdr:from>
    <xdr:ext cx="534377" cy="259045"/>
    <xdr:sp macro="" textlink="">
      <xdr:nvSpPr>
        <xdr:cNvPr id="478" name="土木費該当値テキスト"/>
        <xdr:cNvSpPr txBox="1"/>
      </xdr:nvSpPr>
      <xdr:spPr>
        <a:xfrm>
          <a:off x="10528300" y="1674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30,431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48361</xdr:rowOff>
    </xdr:from>
    <xdr:to>
      <xdr:col>14</xdr:col>
      <xdr:colOff>79375</xdr:colOff>
      <xdr:row>97</xdr:row>
      <xdr:rowOff>149961</xdr:rowOff>
    </xdr:to>
    <xdr:sp macro="" textlink="">
      <xdr:nvSpPr>
        <xdr:cNvPr id="479" name="円/楕円 478"/>
        <xdr:cNvSpPr/>
      </xdr:nvSpPr>
      <xdr:spPr>
        <a:xfrm>
          <a:off x="9588500" y="166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141088</xdr:rowOff>
    </xdr:from>
    <xdr:ext cx="534377" cy="259045"/>
    <xdr:sp macro="" textlink="">
      <xdr:nvSpPr>
        <xdr:cNvPr id="480" name="テキスト ボックス 479"/>
        <xdr:cNvSpPr txBox="1"/>
      </xdr:nvSpPr>
      <xdr:spPr>
        <a:xfrm>
          <a:off x="9372111" y="1677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83928</xdr:rowOff>
    </xdr:from>
    <xdr:to>
      <xdr:col>12</xdr:col>
      <xdr:colOff>561975</xdr:colOff>
      <xdr:row>98</xdr:row>
      <xdr:rowOff>14078</xdr:rowOff>
    </xdr:to>
    <xdr:sp macro="" textlink="">
      <xdr:nvSpPr>
        <xdr:cNvPr id="481" name="円/楕円 480"/>
        <xdr:cNvSpPr/>
      </xdr:nvSpPr>
      <xdr:spPr>
        <a:xfrm>
          <a:off x="8699500" y="1671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5205</xdr:rowOff>
    </xdr:from>
    <xdr:ext cx="534377" cy="259045"/>
    <xdr:sp macro="" textlink="">
      <xdr:nvSpPr>
        <xdr:cNvPr id="482" name="テキスト ボックス 481"/>
        <xdr:cNvSpPr txBox="1"/>
      </xdr:nvSpPr>
      <xdr:spPr>
        <a:xfrm>
          <a:off x="8483111" y="168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165672</xdr:rowOff>
    </xdr:from>
    <xdr:to>
      <xdr:col>11</xdr:col>
      <xdr:colOff>358775</xdr:colOff>
      <xdr:row>98</xdr:row>
      <xdr:rowOff>95822</xdr:rowOff>
    </xdr:to>
    <xdr:sp macro="" textlink="">
      <xdr:nvSpPr>
        <xdr:cNvPr id="483" name="円/楕円 482"/>
        <xdr:cNvSpPr/>
      </xdr:nvSpPr>
      <xdr:spPr>
        <a:xfrm>
          <a:off x="7810500" y="1679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86949</xdr:rowOff>
    </xdr:from>
    <xdr:ext cx="534377" cy="259045"/>
    <xdr:sp macro="" textlink="">
      <xdr:nvSpPr>
        <xdr:cNvPr id="484" name="テキスト ボックス 483"/>
        <xdr:cNvSpPr txBox="1"/>
      </xdr:nvSpPr>
      <xdr:spPr>
        <a:xfrm>
          <a:off x="7594111" y="1688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169557</xdr:rowOff>
    </xdr:from>
    <xdr:to>
      <xdr:col>10</xdr:col>
      <xdr:colOff>155575</xdr:colOff>
      <xdr:row>98</xdr:row>
      <xdr:rowOff>99707</xdr:rowOff>
    </xdr:to>
    <xdr:sp macro="" textlink="">
      <xdr:nvSpPr>
        <xdr:cNvPr id="485" name="円/楕円 484"/>
        <xdr:cNvSpPr/>
      </xdr:nvSpPr>
      <xdr:spPr>
        <a:xfrm>
          <a:off x="6921500" y="1680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90834</xdr:rowOff>
    </xdr:from>
    <xdr:ext cx="534377" cy="259045"/>
    <xdr:sp macro="" textlink="">
      <xdr:nvSpPr>
        <xdr:cNvPr id="486" name="テキスト ボックス 485"/>
        <xdr:cNvSpPr txBox="1"/>
      </xdr:nvSpPr>
      <xdr:spPr>
        <a:xfrm>
          <a:off x="6705111" y="1689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23891</xdr:rowOff>
    </xdr:from>
    <xdr:to>
      <xdr:col>23</xdr:col>
      <xdr:colOff>516889</xdr:colOff>
      <xdr:row>38</xdr:row>
      <xdr:rowOff>152959</xdr:rowOff>
    </xdr:to>
    <xdr:cxnSp macro="">
      <xdr:nvCxnSpPr>
        <xdr:cNvPr id="509" name="直線コネクタ 508"/>
        <xdr:cNvCxnSpPr/>
      </xdr:nvCxnSpPr>
      <xdr:spPr>
        <a:xfrm flipV="1">
          <a:off x="16317595" y="5510291"/>
          <a:ext cx="1269" cy="1157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156786</xdr:rowOff>
    </xdr:from>
    <xdr:ext cx="469744" cy="259045"/>
    <xdr:sp macro="" textlink="">
      <xdr:nvSpPr>
        <xdr:cNvPr id="510" name="消防費最小値テキスト"/>
        <xdr:cNvSpPr txBox="1"/>
      </xdr:nvSpPr>
      <xdr:spPr>
        <a:xfrm>
          <a:off x="16370300" y="667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9,710</a:t>
          </a:r>
          <a:endParaRPr kumimoji="1" lang="ja-JP" altLang="en-US" sz="1000" b="1">
            <a:latin typeface="ＭＳ Ｐゴシック"/>
          </a:endParaRPr>
        </a:p>
      </xdr:txBody>
    </xdr:sp>
    <xdr:clientData/>
  </xdr:oneCellAnchor>
  <xdr:twoCellAnchor>
    <xdr:from>
      <xdr:col>23</xdr:col>
      <xdr:colOff>428625</xdr:colOff>
      <xdr:row>38</xdr:row>
      <xdr:rowOff>152959</xdr:rowOff>
    </xdr:from>
    <xdr:to>
      <xdr:col>23</xdr:col>
      <xdr:colOff>606425</xdr:colOff>
      <xdr:row>38</xdr:row>
      <xdr:rowOff>152959</xdr:rowOff>
    </xdr:to>
    <xdr:cxnSp macro="">
      <xdr:nvCxnSpPr>
        <xdr:cNvPr id="511" name="直線コネクタ 510"/>
        <xdr:cNvCxnSpPr/>
      </xdr:nvCxnSpPr>
      <xdr:spPr>
        <a:xfrm>
          <a:off x="16230600" y="666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142018</xdr:rowOff>
    </xdr:from>
    <xdr:ext cx="534377" cy="259045"/>
    <xdr:sp macro="" textlink="">
      <xdr:nvSpPr>
        <xdr:cNvPr id="512" name="消防費最大値テキスト"/>
        <xdr:cNvSpPr txBox="1"/>
      </xdr:nvSpPr>
      <xdr:spPr>
        <a:xfrm>
          <a:off x="16370300" y="528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35,033</a:t>
          </a:r>
          <a:endParaRPr kumimoji="1" lang="ja-JP" altLang="en-US" sz="1000" b="1">
            <a:latin typeface="ＭＳ Ｐゴシック"/>
          </a:endParaRPr>
        </a:p>
      </xdr:txBody>
    </xdr:sp>
    <xdr:clientData/>
  </xdr:oneCellAnchor>
  <xdr:twoCellAnchor>
    <xdr:from>
      <xdr:col>23</xdr:col>
      <xdr:colOff>428625</xdr:colOff>
      <xdr:row>32</xdr:row>
      <xdr:rowOff>23891</xdr:rowOff>
    </xdr:from>
    <xdr:to>
      <xdr:col>23</xdr:col>
      <xdr:colOff>606425</xdr:colOff>
      <xdr:row>32</xdr:row>
      <xdr:rowOff>23891</xdr:rowOff>
    </xdr:to>
    <xdr:cxnSp macro="">
      <xdr:nvCxnSpPr>
        <xdr:cNvPr id="513" name="直線コネクタ 512"/>
        <xdr:cNvCxnSpPr/>
      </xdr:nvCxnSpPr>
      <xdr:spPr>
        <a:xfrm>
          <a:off x="16230600" y="551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114005</xdr:rowOff>
    </xdr:from>
    <xdr:to>
      <xdr:col>23</xdr:col>
      <xdr:colOff>517525</xdr:colOff>
      <xdr:row>37</xdr:row>
      <xdr:rowOff>142763</xdr:rowOff>
    </xdr:to>
    <xdr:cxnSp macro="">
      <xdr:nvCxnSpPr>
        <xdr:cNvPr id="514" name="直線コネクタ 513"/>
        <xdr:cNvCxnSpPr/>
      </xdr:nvCxnSpPr>
      <xdr:spPr>
        <a:xfrm flipV="1">
          <a:off x="15481300" y="6457655"/>
          <a:ext cx="838200" cy="2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14165</xdr:rowOff>
    </xdr:from>
    <xdr:ext cx="534377" cy="259045"/>
    <xdr:sp macro="" textlink="">
      <xdr:nvSpPr>
        <xdr:cNvPr id="515" name="消防費平均値テキスト"/>
        <xdr:cNvSpPr txBox="1"/>
      </xdr:nvSpPr>
      <xdr:spPr>
        <a:xfrm>
          <a:off x="16370300" y="61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162738</xdr:rowOff>
    </xdr:from>
    <xdr:to>
      <xdr:col>23</xdr:col>
      <xdr:colOff>568325</xdr:colOff>
      <xdr:row>37</xdr:row>
      <xdr:rowOff>92888</xdr:rowOff>
    </xdr:to>
    <xdr:sp macro="" textlink="">
      <xdr:nvSpPr>
        <xdr:cNvPr id="516" name="フローチャート : 判断 515"/>
        <xdr:cNvSpPr/>
      </xdr:nvSpPr>
      <xdr:spPr>
        <a:xfrm>
          <a:off x="16268700" y="633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100518</xdr:rowOff>
    </xdr:from>
    <xdr:to>
      <xdr:col>22</xdr:col>
      <xdr:colOff>365125</xdr:colOff>
      <xdr:row>37</xdr:row>
      <xdr:rowOff>142763</xdr:rowOff>
    </xdr:to>
    <xdr:cxnSp macro="">
      <xdr:nvCxnSpPr>
        <xdr:cNvPr id="517" name="直線コネクタ 516"/>
        <xdr:cNvCxnSpPr/>
      </xdr:nvCxnSpPr>
      <xdr:spPr>
        <a:xfrm>
          <a:off x="14592300" y="5758368"/>
          <a:ext cx="889000" cy="72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18" name="フローチャート : 判断 517"/>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163273</xdr:rowOff>
    </xdr:from>
    <xdr:ext cx="534377" cy="259045"/>
    <xdr:sp macro="" textlink="">
      <xdr:nvSpPr>
        <xdr:cNvPr id="519" name="テキスト ボックス 518"/>
        <xdr:cNvSpPr txBox="1"/>
      </xdr:nvSpPr>
      <xdr:spPr>
        <a:xfrm>
          <a:off x="15214111" y="616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100518</xdr:rowOff>
    </xdr:from>
    <xdr:to>
      <xdr:col>21</xdr:col>
      <xdr:colOff>161925</xdr:colOff>
      <xdr:row>36</xdr:row>
      <xdr:rowOff>105821</xdr:rowOff>
    </xdr:to>
    <xdr:cxnSp macro="">
      <xdr:nvCxnSpPr>
        <xdr:cNvPr id="520" name="直線コネクタ 519"/>
        <xdr:cNvCxnSpPr/>
      </xdr:nvCxnSpPr>
      <xdr:spPr>
        <a:xfrm flipV="1">
          <a:off x="13703300" y="5758368"/>
          <a:ext cx="889000" cy="51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21" name="フローチャート : 判断 520"/>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164756</xdr:rowOff>
    </xdr:from>
    <xdr:ext cx="534377" cy="259045"/>
    <xdr:sp macro="" textlink="">
      <xdr:nvSpPr>
        <xdr:cNvPr id="522" name="テキスト ボックス 521"/>
        <xdr:cNvSpPr txBox="1"/>
      </xdr:nvSpPr>
      <xdr:spPr>
        <a:xfrm>
          <a:off x="14325111" y="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105821</xdr:rowOff>
    </xdr:from>
    <xdr:to>
      <xdr:col>19</xdr:col>
      <xdr:colOff>644525</xdr:colOff>
      <xdr:row>38</xdr:row>
      <xdr:rowOff>20051</xdr:rowOff>
    </xdr:to>
    <xdr:cxnSp macro="">
      <xdr:nvCxnSpPr>
        <xdr:cNvPr id="523" name="直線コネクタ 522"/>
        <xdr:cNvCxnSpPr/>
      </xdr:nvCxnSpPr>
      <xdr:spPr>
        <a:xfrm flipV="1">
          <a:off x="12814300" y="6278021"/>
          <a:ext cx="889000" cy="25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4" name="フローチャート : 判断 523"/>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24030</xdr:rowOff>
    </xdr:from>
    <xdr:ext cx="534377" cy="259045"/>
    <xdr:sp macro="" textlink="">
      <xdr:nvSpPr>
        <xdr:cNvPr id="525" name="テキスト ボックス 524"/>
        <xdr:cNvSpPr txBox="1"/>
      </xdr:nvSpPr>
      <xdr:spPr>
        <a:xfrm>
          <a:off x="13436111" y="653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6" name="フローチャート : 判断 525"/>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75719</xdr:rowOff>
    </xdr:from>
    <xdr:ext cx="534377" cy="259045"/>
    <xdr:sp macro="" textlink="">
      <xdr:nvSpPr>
        <xdr:cNvPr id="527" name="テキスト ボックス 526"/>
        <xdr:cNvSpPr txBox="1"/>
      </xdr:nvSpPr>
      <xdr:spPr>
        <a:xfrm>
          <a:off x="12547111" y="624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63205</xdr:rowOff>
    </xdr:from>
    <xdr:to>
      <xdr:col>23</xdr:col>
      <xdr:colOff>568325</xdr:colOff>
      <xdr:row>37</xdr:row>
      <xdr:rowOff>164805</xdr:rowOff>
    </xdr:to>
    <xdr:sp macro="" textlink="">
      <xdr:nvSpPr>
        <xdr:cNvPr id="533" name="円/楕円 532"/>
        <xdr:cNvSpPr/>
      </xdr:nvSpPr>
      <xdr:spPr>
        <a:xfrm>
          <a:off x="16268700" y="640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41632</xdr:rowOff>
    </xdr:from>
    <xdr:ext cx="534377" cy="259045"/>
    <xdr:sp macro="" textlink="">
      <xdr:nvSpPr>
        <xdr:cNvPr id="534" name="消防費該当値テキスト"/>
        <xdr:cNvSpPr txBox="1"/>
      </xdr:nvSpPr>
      <xdr:spPr>
        <a:xfrm>
          <a:off x="16370300" y="63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14,312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91963</xdr:rowOff>
    </xdr:from>
    <xdr:to>
      <xdr:col>22</xdr:col>
      <xdr:colOff>415925</xdr:colOff>
      <xdr:row>38</xdr:row>
      <xdr:rowOff>22113</xdr:rowOff>
    </xdr:to>
    <xdr:sp macro="" textlink="">
      <xdr:nvSpPr>
        <xdr:cNvPr id="535" name="円/楕円 534"/>
        <xdr:cNvSpPr/>
      </xdr:nvSpPr>
      <xdr:spPr>
        <a:xfrm>
          <a:off x="15430500" y="643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13240</xdr:rowOff>
    </xdr:from>
    <xdr:ext cx="534377" cy="259045"/>
    <xdr:sp macro="" textlink="">
      <xdr:nvSpPr>
        <xdr:cNvPr id="536" name="テキスト ボックス 535"/>
        <xdr:cNvSpPr txBox="1"/>
      </xdr:nvSpPr>
      <xdr:spPr>
        <a:xfrm>
          <a:off x="15214111" y="652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13,683</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49718</xdr:rowOff>
    </xdr:from>
    <xdr:to>
      <xdr:col>21</xdr:col>
      <xdr:colOff>212725</xdr:colOff>
      <xdr:row>33</xdr:row>
      <xdr:rowOff>151318</xdr:rowOff>
    </xdr:to>
    <xdr:sp macro="" textlink="">
      <xdr:nvSpPr>
        <xdr:cNvPr id="537" name="円/楕円 536"/>
        <xdr:cNvSpPr/>
      </xdr:nvSpPr>
      <xdr:spPr>
        <a:xfrm>
          <a:off x="14541500" y="57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167845</xdr:rowOff>
    </xdr:from>
    <xdr:ext cx="534377" cy="259045"/>
    <xdr:sp macro="" textlink="">
      <xdr:nvSpPr>
        <xdr:cNvPr id="538" name="テキスト ボックス 537"/>
        <xdr:cNvSpPr txBox="1"/>
      </xdr:nvSpPr>
      <xdr:spPr>
        <a:xfrm>
          <a:off x="14325111" y="548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29,607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55021</xdr:rowOff>
    </xdr:from>
    <xdr:to>
      <xdr:col>20</xdr:col>
      <xdr:colOff>9525</xdr:colOff>
      <xdr:row>36</xdr:row>
      <xdr:rowOff>156621</xdr:rowOff>
    </xdr:to>
    <xdr:sp macro="" textlink="">
      <xdr:nvSpPr>
        <xdr:cNvPr id="539" name="円/楕円 538"/>
        <xdr:cNvSpPr/>
      </xdr:nvSpPr>
      <xdr:spPr>
        <a:xfrm>
          <a:off x="13652500" y="622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1698</xdr:rowOff>
    </xdr:from>
    <xdr:ext cx="534377" cy="259045"/>
    <xdr:sp macro="" textlink="">
      <xdr:nvSpPr>
        <xdr:cNvPr id="540" name="テキスト ボックス 539"/>
        <xdr:cNvSpPr txBox="1"/>
      </xdr:nvSpPr>
      <xdr:spPr>
        <a:xfrm>
          <a:off x="13436111" y="600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140701</xdr:rowOff>
    </xdr:from>
    <xdr:to>
      <xdr:col>18</xdr:col>
      <xdr:colOff>492125</xdr:colOff>
      <xdr:row>38</xdr:row>
      <xdr:rowOff>70851</xdr:rowOff>
    </xdr:to>
    <xdr:sp macro="" textlink="">
      <xdr:nvSpPr>
        <xdr:cNvPr id="541" name="円/楕円 540"/>
        <xdr:cNvSpPr/>
      </xdr:nvSpPr>
      <xdr:spPr>
        <a:xfrm>
          <a:off x="12763500" y="648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61978</xdr:rowOff>
    </xdr:from>
    <xdr:ext cx="534377" cy="259045"/>
    <xdr:sp macro="" textlink="">
      <xdr:nvSpPr>
        <xdr:cNvPr id="542" name="テキスト ボックス 541"/>
        <xdr:cNvSpPr txBox="1"/>
      </xdr:nvSpPr>
      <xdr:spPr>
        <a:xfrm>
          <a:off x="12547111" y="657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1" name="テキスト ボックス 56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9467</xdr:rowOff>
    </xdr:from>
    <xdr:to>
      <xdr:col>23</xdr:col>
      <xdr:colOff>516889</xdr:colOff>
      <xdr:row>58</xdr:row>
      <xdr:rowOff>147289</xdr:rowOff>
    </xdr:to>
    <xdr:cxnSp macro="">
      <xdr:nvCxnSpPr>
        <xdr:cNvPr id="565" name="直線コネクタ 564"/>
        <xdr:cNvCxnSpPr/>
      </xdr:nvCxnSpPr>
      <xdr:spPr>
        <a:xfrm flipV="1">
          <a:off x="16317595" y="8753417"/>
          <a:ext cx="1269" cy="1337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151116</xdr:rowOff>
    </xdr:from>
    <xdr:ext cx="534377" cy="259045"/>
    <xdr:sp macro="" textlink="">
      <xdr:nvSpPr>
        <xdr:cNvPr id="566" name="教育費最小値テキスト"/>
        <xdr:cNvSpPr txBox="1"/>
      </xdr:nvSpPr>
      <xdr:spPr>
        <a:xfrm>
          <a:off x="16370300" y="1009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19,668</a:t>
          </a:r>
          <a:endParaRPr kumimoji="1" lang="ja-JP" altLang="en-US" sz="1000" b="1">
            <a:latin typeface="ＭＳ Ｐゴシック"/>
          </a:endParaRPr>
        </a:p>
      </xdr:txBody>
    </xdr:sp>
    <xdr:clientData/>
  </xdr:oneCellAnchor>
  <xdr:twoCellAnchor>
    <xdr:from>
      <xdr:col>23</xdr:col>
      <xdr:colOff>428625</xdr:colOff>
      <xdr:row>58</xdr:row>
      <xdr:rowOff>147289</xdr:rowOff>
    </xdr:from>
    <xdr:to>
      <xdr:col>23</xdr:col>
      <xdr:colOff>606425</xdr:colOff>
      <xdr:row>58</xdr:row>
      <xdr:rowOff>147289</xdr:rowOff>
    </xdr:to>
    <xdr:cxnSp macro="">
      <xdr:nvCxnSpPr>
        <xdr:cNvPr id="567" name="直線コネクタ 566"/>
        <xdr:cNvCxnSpPr/>
      </xdr:nvCxnSpPr>
      <xdr:spPr>
        <a:xfrm>
          <a:off x="16230600" y="1009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127594</xdr:rowOff>
    </xdr:from>
    <xdr:ext cx="534377" cy="259045"/>
    <xdr:sp macro="" textlink="">
      <xdr:nvSpPr>
        <xdr:cNvPr id="568" name="教育費最大値テキスト"/>
        <xdr:cNvSpPr txBox="1"/>
      </xdr:nvSpPr>
      <xdr:spPr>
        <a:xfrm>
          <a:off x="16370300" y="852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78,197</a:t>
          </a:r>
          <a:endParaRPr kumimoji="1" lang="ja-JP" altLang="en-US" sz="1000" b="1">
            <a:latin typeface="ＭＳ Ｐゴシック"/>
          </a:endParaRPr>
        </a:p>
      </xdr:txBody>
    </xdr:sp>
    <xdr:clientData/>
  </xdr:oneCellAnchor>
  <xdr:twoCellAnchor>
    <xdr:from>
      <xdr:col>23</xdr:col>
      <xdr:colOff>428625</xdr:colOff>
      <xdr:row>51</xdr:row>
      <xdr:rowOff>9467</xdr:rowOff>
    </xdr:from>
    <xdr:to>
      <xdr:col>23</xdr:col>
      <xdr:colOff>606425</xdr:colOff>
      <xdr:row>51</xdr:row>
      <xdr:rowOff>9467</xdr:rowOff>
    </xdr:to>
    <xdr:cxnSp macro="">
      <xdr:nvCxnSpPr>
        <xdr:cNvPr id="569" name="直線コネクタ 568"/>
        <xdr:cNvCxnSpPr/>
      </xdr:nvCxnSpPr>
      <xdr:spPr>
        <a:xfrm>
          <a:off x="16230600" y="875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5786</xdr:rowOff>
    </xdr:from>
    <xdr:to>
      <xdr:col>23</xdr:col>
      <xdr:colOff>517525</xdr:colOff>
      <xdr:row>56</xdr:row>
      <xdr:rowOff>115239</xdr:rowOff>
    </xdr:to>
    <xdr:cxnSp macro="">
      <xdr:nvCxnSpPr>
        <xdr:cNvPr id="570" name="直線コネクタ 569"/>
        <xdr:cNvCxnSpPr/>
      </xdr:nvCxnSpPr>
      <xdr:spPr>
        <a:xfrm flipV="1">
          <a:off x="15481300" y="9606986"/>
          <a:ext cx="838200" cy="10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112760</xdr:rowOff>
    </xdr:from>
    <xdr:ext cx="534377" cy="259045"/>
    <xdr:sp macro="" textlink="">
      <xdr:nvSpPr>
        <xdr:cNvPr id="571" name="教育費平均値テキスト"/>
        <xdr:cNvSpPr txBox="1"/>
      </xdr:nvSpPr>
      <xdr:spPr>
        <a:xfrm>
          <a:off x="16370300" y="9371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89883</xdr:rowOff>
    </xdr:from>
    <xdr:to>
      <xdr:col>23</xdr:col>
      <xdr:colOff>568325</xdr:colOff>
      <xdr:row>56</xdr:row>
      <xdr:rowOff>20033</xdr:rowOff>
    </xdr:to>
    <xdr:sp macro="" textlink="">
      <xdr:nvSpPr>
        <xdr:cNvPr id="572" name="フローチャート : 判断 571"/>
        <xdr:cNvSpPr/>
      </xdr:nvSpPr>
      <xdr:spPr>
        <a:xfrm>
          <a:off x="162687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115239</xdr:rowOff>
    </xdr:from>
    <xdr:to>
      <xdr:col>22</xdr:col>
      <xdr:colOff>365125</xdr:colOff>
      <xdr:row>56</xdr:row>
      <xdr:rowOff>140066</xdr:rowOff>
    </xdr:to>
    <xdr:cxnSp macro="">
      <xdr:nvCxnSpPr>
        <xdr:cNvPr id="573" name="直線コネクタ 572"/>
        <xdr:cNvCxnSpPr/>
      </xdr:nvCxnSpPr>
      <xdr:spPr>
        <a:xfrm flipV="1">
          <a:off x="14592300" y="9716439"/>
          <a:ext cx="889000" cy="2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22241</xdr:rowOff>
    </xdr:from>
    <xdr:to>
      <xdr:col>22</xdr:col>
      <xdr:colOff>415925</xdr:colOff>
      <xdr:row>55</xdr:row>
      <xdr:rowOff>123841</xdr:rowOff>
    </xdr:to>
    <xdr:sp macro="" textlink="">
      <xdr:nvSpPr>
        <xdr:cNvPr id="574" name="フローチャート : 判断 573"/>
        <xdr:cNvSpPr/>
      </xdr:nvSpPr>
      <xdr:spPr>
        <a:xfrm>
          <a:off x="15430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140368</xdr:rowOff>
    </xdr:from>
    <xdr:ext cx="534377" cy="259045"/>
    <xdr:sp macro="" textlink="">
      <xdr:nvSpPr>
        <xdr:cNvPr id="575" name="テキスト ボックス 574"/>
        <xdr:cNvSpPr txBox="1"/>
      </xdr:nvSpPr>
      <xdr:spPr>
        <a:xfrm>
          <a:off x="15214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140066</xdr:rowOff>
    </xdr:from>
    <xdr:to>
      <xdr:col>21</xdr:col>
      <xdr:colOff>161925</xdr:colOff>
      <xdr:row>57</xdr:row>
      <xdr:rowOff>44488</xdr:rowOff>
    </xdr:to>
    <xdr:cxnSp macro="">
      <xdr:nvCxnSpPr>
        <xdr:cNvPr id="576" name="直線コネクタ 575"/>
        <xdr:cNvCxnSpPr/>
      </xdr:nvCxnSpPr>
      <xdr:spPr>
        <a:xfrm flipV="1">
          <a:off x="13703300" y="9741266"/>
          <a:ext cx="889000" cy="7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69149</xdr:rowOff>
    </xdr:from>
    <xdr:to>
      <xdr:col>21</xdr:col>
      <xdr:colOff>212725</xdr:colOff>
      <xdr:row>55</xdr:row>
      <xdr:rowOff>170749</xdr:rowOff>
    </xdr:to>
    <xdr:sp macro="" textlink="">
      <xdr:nvSpPr>
        <xdr:cNvPr id="577" name="フローチャート : 判断 576"/>
        <xdr:cNvSpPr/>
      </xdr:nvSpPr>
      <xdr:spPr>
        <a:xfrm>
          <a:off x="14541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15826</xdr:rowOff>
    </xdr:from>
    <xdr:ext cx="534377" cy="259045"/>
    <xdr:sp macro="" textlink="">
      <xdr:nvSpPr>
        <xdr:cNvPr id="578" name="テキスト ボックス 577"/>
        <xdr:cNvSpPr txBox="1"/>
      </xdr:nvSpPr>
      <xdr:spPr>
        <a:xfrm>
          <a:off x="14325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152136</xdr:rowOff>
    </xdr:from>
    <xdr:to>
      <xdr:col>19</xdr:col>
      <xdr:colOff>644525</xdr:colOff>
      <xdr:row>57</xdr:row>
      <xdr:rowOff>44488</xdr:rowOff>
    </xdr:to>
    <xdr:cxnSp macro="">
      <xdr:nvCxnSpPr>
        <xdr:cNvPr id="579" name="直線コネクタ 578"/>
        <xdr:cNvCxnSpPr/>
      </xdr:nvCxnSpPr>
      <xdr:spPr>
        <a:xfrm>
          <a:off x="12814300" y="9581886"/>
          <a:ext cx="889000" cy="23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138574</xdr:rowOff>
    </xdr:from>
    <xdr:to>
      <xdr:col>20</xdr:col>
      <xdr:colOff>9525</xdr:colOff>
      <xdr:row>56</xdr:row>
      <xdr:rowOff>68724</xdr:rowOff>
    </xdr:to>
    <xdr:sp macro="" textlink="">
      <xdr:nvSpPr>
        <xdr:cNvPr id="580" name="フローチャート : 判断 579"/>
        <xdr:cNvSpPr/>
      </xdr:nvSpPr>
      <xdr:spPr>
        <a:xfrm>
          <a:off x="13652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85251</xdr:rowOff>
    </xdr:from>
    <xdr:ext cx="534377" cy="259045"/>
    <xdr:sp macro="" textlink="">
      <xdr:nvSpPr>
        <xdr:cNvPr id="581" name="テキスト ボックス 580"/>
        <xdr:cNvSpPr txBox="1"/>
      </xdr:nvSpPr>
      <xdr:spPr>
        <a:xfrm>
          <a:off x="13436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121681</xdr:rowOff>
    </xdr:from>
    <xdr:to>
      <xdr:col>18</xdr:col>
      <xdr:colOff>492125</xdr:colOff>
      <xdr:row>56</xdr:row>
      <xdr:rowOff>51831</xdr:rowOff>
    </xdr:to>
    <xdr:sp macro="" textlink="">
      <xdr:nvSpPr>
        <xdr:cNvPr id="582" name="フローチャート : 判断 581"/>
        <xdr:cNvSpPr/>
      </xdr:nvSpPr>
      <xdr:spPr>
        <a:xfrm>
          <a:off x="12763500" y="955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42958</xdr:rowOff>
    </xdr:from>
    <xdr:ext cx="534377" cy="259045"/>
    <xdr:sp macro="" textlink="">
      <xdr:nvSpPr>
        <xdr:cNvPr id="583" name="テキスト ボックス 582"/>
        <xdr:cNvSpPr txBox="1"/>
      </xdr:nvSpPr>
      <xdr:spPr>
        <a:xfrm>
          <a:off x="12547111" y="964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126436</xdr:rowOff>
    </xdr:from>
    <xdr:to>
      <xdr:col>23</xdr:col>
      <xdr:colOff>568325</xdr:colOff>
      <xdr:row>56</xdr:row>
      <xdr:rowOff>56586</xdr:rowOff>
    </xdr:to>
    <xdr:sp macro="" textlink="">
      <xdr:nvSpPr>
        <xdr:cNvPr id="589" name="円/楕円 588"/>
        <xdr:cNvSpPr/>
      </xdr:nvSpPr>
      <xdr:spPr>
        <a:xfrm>
          <a:off x="16268700" y="955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104863</xdr:rowOff>
    </xdr:from>
    <xdr:ext cx="534377" cy="259045"/>
    <xdr:sp macro="" textlink="">
      <xdr:nvSpPr>
        <xdr:cNvPr id="590" name="教育費該当値テキスト"/>
        <xdr:cNvSpPr txBox="1"/>
      </xdr:nvSpPr>
      <xdr:spPr>
        <a:xfrm>
          <a:off x="16370300" y="953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40,858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64439</xdr:rowOff>
    </xdr:from>
    <xdr:to>
      <xdr:col>22</xdr:col>
      <xdr:colOff>415925</xdr:colOff>
      <xdr:row>56</xdr:row>
      <xdr:rowOff>166039</xdr:rowOff>
    </xdr:to>
    <xdr:sp macro="" textlink="">
      <xdr:nvSpPr>
        <xdr:cNvPr id="591" name="円/楕円 590"/>
        <xdr:cNvSpPr/>
      </xdr:nvSpPr>
      <xdr:spPr>
        <a:xfrm>
          <a:off x="15430500" y="966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157166</xdr:rowOff>
    </xdr:from>
    <xdr:ext cx="534377" cy="259045"/>
    <xdr:sp macro="" textlink="">
      <xdr:nvSpPr>
        <xdr:cNvPr id="592" name="テキスト ボックス 591"/>
        <xdr:cNvSpPr txBox="1"/>
      </xdr:nvSpPr>
      <xdr:spPr>
        <a:xfrm>
          <a:off x="15214111" y="975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89266</xdr:rowOff>
    </xdr:from>
    <xdr:to>
      <xdr:col>21</xdr:col>
      <xdr:colOff>212725</xdr:colOff>
      <xdr:row>57</xdr:row>
      <xdr:rowOff>19416</xdr:rowOff>
    </xdr:to>
    <xdr:sp macro="" textlink="">
      <xdr:nvSpPr>
        <xdr:cNvPr id="593" name="円/楕円 592"/>
        <xdr:cNvSpPr/>
      </xdr:nvSpPr>
      <xdr:spPr>
        <a:xfrm>
          <a:off x="14541500" y="969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10543</xdr:rowOff>
    </xdr:from>
    <xdr:ext cx="534377" cy="259045"/>
    <xdr:sp macro="" textlink="">
      <xdr:nvSpPr>
        <xdr:cNvPr id="594" name="テキスト ボックス 593"/>
        <xdr:cNvSpPr txBox="1"/>
      </xdr:nvSpPr>
      <xdr:spPr>
        <a:xfrm>
          <a:off x="14325111" y="978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34,984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165138</xdr:rowOff>
    </xdr:from>
    <xdr:to>
      <xdr:col>20</xdr:col>
      <xdr:colOff>9525</xdr:colOff>
      <xdr:row>57</xdr:row>
      <xdr:rowOff>95288</xdr:rowOff>
    </xdr:to>
    <xdr:sp macro="" textlink="">
      <xdr:nvSpPr>
        <xdr:cNvPr id="595" name="円/楕円 594"/>
        <xdr:cNvSpPr/>
      </xdr:nvSpPr>
      <xdr:spPr>
        <a:xfrm>
          <a:off x="13652500" y="976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86415</xdr:rowOff>
    </xdr:from>
    <xdr:ext cx="534377" cy="259045"/>
    <xdr:sp macro="" textlink="">
      <xdr:nvSpPr>
        <xdr:cNvPr id="596" name="テキスト ボックス 595"/>
        <xdr:cNvSpPr txBox="1"/>
      </xdr:nvSpPr>
      <xdr:spPr>
        <a:xfrm>
          <a:off x="13436111" y="985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31,665</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101336</xdr:rowOff>
    </xdr:from>
    <xdr:to>
      <xdr:col>18</xdr:col>
      <xdr:colOff>492125</xdr:colOff>
      <xdr:row>56</xdr:row>
      <xdr:rowOff>31486</xdr:rowOff>
    </xdr:to>
    <xdr:sp macro="" textlink="">
      <xdr:nvSpPr>
        <xdr:cNvPr id="597" name="円/楕円 596"/>
        <xdr:cNvSpPr/>
      </xdr:nvSpPr>
      <xdr:spPr>
        <a:xfrm>
          <a:off x="12763500" y="953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48013</xdr:rowOff>
    </xdr:from>
    <xdr:ext cx="534377" cy="259045"/>
    <xdr:sp macro="" textlink="">
      <xdr:nvSpPr>
        <xdr:cNvPr id="598" name="テキスト ボックス 597"/>
        <xdr:cNvSpPr txBox="1"/>
      </xdr:nvSpPr>
      <xdr:spPr>
        <a:xfrm>
          <a:off x="12547111" y="930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41,956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0" name="テキスト ボックス 60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2" name="テキスト ボックス 61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3" name="直線コネクタ 61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70</xdr:row>
      <xdr:rowOff>111777</xdr:rowOff>
    </xdr:from>
    <xdr:ext cx="467179" cy="259045"/>
    <xdr:sp macro="" textlink="">
      <xdr:nvSpPr>
        <xdr:cNvPr id="614" name="テキスト ボックス 613"/>
        <xdr:cNvSpPr txBox="1"/>
      </xdr:nvSpPr>
      <xdr:spPr>
        <a:xfrm>
          <a:off x="11978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16" name="テキスト ボックス 615"/>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169418</xdr:rowOff>
    </xdr:from>
    <xdr:to>
      <xdr:col>23</xdr:col>
      <xdr:colOff>516889</xdr:colOff>
      <xdr:row>78</xdr:row>
      <xdr:rowOff>25400</xdr:rowOff>
    </xdr:to>
    <xdr:cxnSp macro="">
      <xdr:nvCxnSpPr>
        <xdr:cNvPr id="618" name="直線コネクタ 617"/>
        <xdr:cNvCxnSpPr/>
      </xdr:nvCxnSpPr>
      <xdr:spPr>
        <a:xfrm flipV="1">
          <a:off x="16317595" y="121709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19"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0" name="直線コネクタ 61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116095</xdr:rowOff>
    </xdr:from>
    <xdr:ext cx="469744" cy="259045"/>
    <xdr:sp macro="" textlink="">
      <xdr:nvSpPr>
        <xdr:cNvPr id="621" name="災害復旧費最大値テキスト"/>
        <xdr:cNvSpPr txBox="1"/>
      </xdr:nvSpPr>
      <xdr:spPr>
        <a:xfrm>
          <a:off x="16370300" y="1194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70</xdr:row>
      <xdr:rowOff>169418</xdr:rowOff>
    </xdr:from>
    <xdr:to>
      <xdr:col>23</xdr:col>
      <xdr:colOff>606425</xdr:colOff>
      <xdr:row>70</xdr:row>
      <xdr:rowOff>169418</xdr:rowOff>
    </xdr:to>
    <xdr:cxnSp macro="">
      <xdr:nvCxnSpPr>
        <xdr:cNvPr id="622" name="直線コネクタ 621"/>
        <xdr:cNvCxnSpPr/>
      </xdr:nvCxnSpPr>
      <xdr:spPr>
        <a:xfrm>
          <a:off x="16230600" y="121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149416</xdr:rowOff>
    </xdr:from>
    <xdr:to>
      <xdr:col>23</xdr:col>
      <xdr:colOff>517525</xdr:colOff>
      <xdr:row>75</xdr:row>
      <xdr:rowOff>120269</xdr:rowOff>
    </xdr:to>
    <xdr:cxnSp macro="">
      <xdr:nvCxnSpPr>
        <xdr:cNvPr id="623" name="直線コネクタ 622"/>
        <xdr:cNvCxnSpPr/>
      </xdr:nvCxnSpPr>
      <xdr:spPr>
        <a:xfrm flipV="1">
          <a:off x="15481300" y="12665266"/>
          <a:ext cx="838200" cy="31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9034</xdr:rowOff>
    </xdr:from>
    <xdr:ext cx="378565" cy="259045"/>
    <xdr:sp macro="" textlink="">
      <xdr:nvSpPr>
        <xdr:cNvPr id="624" name="災害復旧費平均値テキスト"/>
        <xdr:cNvSpPr txBox="1"/>
      </xdr:nvSpPr>
      <xdr:spPr>
        <a:xfrm>
          <a:off x="16370300" y="13039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30607</xdr:rowOff>
    </xdr:from>
    <xdr:to>
      <xdr:col>23</xdr:col>
      <xdr:colOff>568325</xdr:colOff>
      <xdr:row>76</xdr:row>
      <xdr:rowOff>132207</xdr:rowOff>
    </xdr:to>
    <xdr:sp macro="" textlink="">
      <xdr:nvSpPr>
        <xdr:cNvPr id="625" name="フローチャート : 判断 624"/>
        <xdr:cNvSpPr/>
      </xdr:nvSpPr>
      <xdr:spPr>
        <a:xfrm>
          <a:off x="16268700" y="130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120269</xdr:rowOff>
    </xdr:from>
    <xdr:to>
      <xdr:col>22</xdr:col>
      <xdr:colOff>365125</xdr:colOff>
      <xdr:row>78</xdr:row>
      <xdr:rowOff>25400</xdr:rowOff>
    </xdr:to>
    <xdr:cxnSp macro="">
      <xdr:nvCxnSpPr>
        <xdr:cNvPr id="626" name="直線コネクタ 625"/>
        <xdr:cNvCxnSpPr/>
      </xdr:nvCxnSpPr>
      <xdr:spPr>
        <a:xfrm flipV="1">
          <a:off x="14592300" y="12979019"/>
          <a:ext cx="889000" cy="4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96330</xdr:rowOff>
    </xdr:from>
    <xdr:to>
      <xdr:col>22</xdr:col>
      <xdr:colOff>415925</xdr:colOff>
      <xdr:row>76</xdr:row>
      <xdr:rowOff>26479</xdr:rowOff>
    </xdr:to>
    <xdr:sp macro="" textlink="">
      <xdr:nvSpPr>
        <xdr:cNvPr id="627" name="フローチャート : 判断 626"/>
        <xdr:cNvSpPr/>
      </xdr:nvSpPr>
      <xdr:spPr>
        <a:xfrm>
          <a:off x="15430500" y="129550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17606</xdr:rowOff>
    </xdr:from>
    <xdr:ext cx="378565" cy="259045"/>
    <xdr:sp macro="" textlink="">
      <xdr:nvSpPr>
        <xdr:cNvPr id="628" name="テキスト ボックス 627"/>
        <xdr:cNvSpPr txBox="1"/>
      </xdr:nvSpPr>
      <xdr:spPr>
        <a:xfrm>
          <a:off x="15292017" y="13047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20828</xdr:rowOff>
    </xdr:from>
    <xdr:to>
      <xdr:col>21</xdr:col>
      <xdr:colOff>161925</xdr:colOff>
      <xdr:row>78</xdr:row>
      <xdr:rowOff>25400</xdr:rowOff>
    </xdr:to>
    <xdr:cxnSp macro="">
      <xdr:nvCxnSpPr>
        <xdr:cNvPr id="629" name="直線コネクタ 628"/>
        <xdr:cNvCxnSpPr/>
      </xdr:nvCxnSpPr>
      <xdr:spPr>
        <a:xfrm>
          <a:off x="13703300" y="13393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85471</xdr:rowOff>
    </xdr:from>
    <xdr:to>
      <xdr:col>21</xdr:col>
      <xdr:colOff>212725</xdr:colOff>
      <xdr:row>76</xdr:row>
      <xdr:rowOff>15621</xdr:rowOff>
    </xdr:to>
    <xdr:sp macro="" textlink="">
      <xdr:nvSpPr>
        <xdr:cNvPr id="630" name="フローチャート : 判断 629"/>
        <xdr:cNvSpPr/>
      </xdr:nvSpPr>
      <xdr:spPr>
        <a:xfrm>
          <a:off x="14541500" y="1294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74</xdr:row>
      <xdr:rowOff>32148</xdr:rowOff>
    </xdr:from>
    <xdr:ext cx="378565" cy="259045"/>
    <xdr:sp macro="" textlink="">
      <xdr:nvSpPr>
        <xdr:cNvPr id="631" name="テキスト ボックス 630"/>
        <xdr:cNvSpPr txBox="1"/>
      </xdr:nvSpPr>
      <xdr:spPr>
        <a:xfrm>
          <a:off x="14403017" y="12719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165989</xdr:rowOff>
    </xdr:from>
    <xdr:to>
      <xdr:col>19</xdr:col>
      <xdr:colOff>644525</xdr:colOff>
      <xdr:row>78</xdr:row>
      <xdr:rowOff>20828</xdr:rowOff>
    </xdr:to>
    <xdr:cxnSp macro="">
      <xdr:nvCxnSpPr>
        <xdr:cNvPr id="632" name="直線コネクタ 631"/>
        <xdr:cNvCxnSpPr/>
      </xdr:nvCxnSpPr>
      <xdr:spPr>
        <a:xfrm>
          <a:off x="12814300" y="12681839"/>
          <a:ext cx="889000" cy="71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142621</xdr:rowOff>
    </xdr:from>
    <xdr:to>
      <xdr:col>20</xdr:col>
      <xdr:colOff>9525</xdr:colOff>
      <xdr:row>74</xdr:row>
      <xdr:rowOff>72771</xdr:rowOff>
    </xdr:to>
    <xdr:sp macro="" textlink="">
      <xdr:nvSpPr>
        <xdr:cNvPr id="633" name="フローチャート : 判断 632"/>
        <xdr:cNvSpPr/>
      </xdr:nvSpPr>
      <xdr:spPr>
        <a:xfrm>
          <a:off x="13652500" y="126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72</xdr:row>
      <xdr:rowOff>89298</xdr:rowOff>
    </xdr:from>
    <xdr:ext cx="469744" cy="259045"/>
    <xdr:sp macro="" textlink="">
      <xdr:nvSpPr>
        <xdr:cNvPr id="634" name="テキスト ボックス 633"/>
        <xdr:cNvSpPr txBox="1"/>
      </xdr:nvSpPr>
      <xdr:spPr>
        <a:xfrm>
          <a:off x="13468427" y="124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107188</xdr:rowOff>
    </xdr:from>
    <xdr:to>
      <xdr:col>18</xdr:col>
      <xdr:colOff>492125</xdr:colOff>
      <xdr:row>74</xdr:row>
      <xdr:rowOff>37338</xdr:rowOff>
    </xdr:to>
    <xdr:sp macro="" textlink="">
      <xdr:nvSpPr>
        <xdr:cNvPr id="635" name="フローチャート : 判断 634"/>
        <xdr:cNvSpPr/>
      </xdr:nvSpPr>
      <xdr:spPr>
        <a:xfrm>
          <a:off x="12763500" y="126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72</xdr:row>
      <xdr:rowOff>53865</xdr:rowOff>
    </xdr:from>
    <xdr:ext cx="469744" cy="259045"/>
    <xdr:sp macro="" textlink="">
      <xdr:nvSpPr>
        <xdr:cNvPr id="636" name="テキスト ボックス 635"/>
        <xdr:cNvSpPr txBox="1"/>
      </xdr:nvSpPr>
      <xdr:spPr>
        <a:xfrm>
          <a:off x="12579427" y="1239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98616</xdr:rowOff>
    </xdr:from>
    <xdr:to>
      <xdr:col>23</xdr:col>
      <xdr:colOff>568325</xdr:colOff>
      <xdr:row>74</xdr:row>
      <xdr:rowOff>28766</xdr:rowOff>
    </xdr:to>
    <xdr:sp macro="" textlink="">
      <xdr:nvSpPr>
        <xdr:cNvPr id="642" name="円/楕円 641"/>
        <xdr:cNvSpPr/>
      </xdr:nvSpPr>
      <xdr:spPr>
        <a:xfrm>
          <a:off x="16268700" y="1261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121493</xdr:rowOff>
    </xdr:from>
    <xdr:ext cx="469744" cy="259045"/>
    <xdr:sp macro="" textlink="">
      <xdr:nvSpPr>
        <xdr:cNvPr id="643" name="災害復旧費該当値テキスト"/>
        <xdr:cNvSpPr txBox="1"/>
      </xdr:nvSpPr>
      <xdr:spPr>
        <a:xfrm>
          <a:off x="16370300" y="1246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69469</xdr:rowOff>
    </xdr:from>
    <xdr:to>
      <xdr:col>22</xdr:col>
      <xdr:colOff>415925</xdr:colOff>
      <xdr:row>75</xdr:row>
      <xdr:rowOff>171069</xdr:rowOff>
    </xdr:to>
    <xdr:sp macro="" textlink="">
      <xdr:nvSpPr>
        <xdr:cNvPr id="644" name="円/楕円 643"/>
        <xdr:cNvSpPr/>
      </xdr:nvSpPr>
      <xdr:spPr>
        <a:xfrm>
          <a:off x="15430500" y="129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74</xdr:row>
      <xdr:rowOff>16146</xdr:rowOff>
    </xdr:from>
    <xdr:ext cx="378565" cy="259045"/>
    <xdr:sp macro="" textlink="">
      <xdr:nvSpPr>
        <xdr:cNvPr id="645" name="テキスト ボックス 644"/>
        <xdr:cNvSpPr txBox="1"/>
      </xdr:nvSpPr>
      <xdr:spPr>
        <a:xfrm>
          <a:off x="15292017" y="12703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46" name="円/楕円 645"/>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47" name="テキスト ボックス 646"/>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141478</xdr:rowOff>
    </xdr:from>
    <xdr:to>
      <xdr:col>20</xdr:col>
      <xdr:colOff>9525</xdr:colOff>
      <xdr:row>78</xdr:row>
      <xdr:rowOff>71628</xdr:rowOff>
    </xdr:to>
    <xdr:sp macro="" textlink="">
      <xdr:nvSpPr>
        <xdr:cNvPr id="648" name="円/楕円 647"/>
        <xdr:cNvSpPr/>
      </xdr:nvSpPr>
      <xdr:spPr>
        <a:xfrm>
          <a:off x="13652500" y="1334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78</xdr:row>
      <xdr:rowOff>62755</xdr:rowOff>
    </xdr:from>
    <xdr:ext cx="249299" cy="259045"/>
    <xdr:sp macro="" textlink="">
      <xdr:nvSpPr>
        <xdr:cNvPr id="649" name="テキスト ボックス 648"/>
        <xdr:cNvSpPr txBox="1"/>
      </xdr:nvSpPr>
      <xdr:spPr>
        <a:xfrm>
          <a:off x="13578649" y="13435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115189</xdr:rowOff>
    </xdr:from>
    <xdr:to>
      <xdr:col>18</xdr:col>
      <xdr:colOff>492125</xdr:colOff>
      <xdr:row>74</xdr:row>
      <xdr:rowOff>45339</xdr:rowOff>
    </xdr:to>
    <xdr:sp macro="" textlink="">
      <xdr:nvSpPr>
        <xdr:cNvPr id="650" name="円/楕円 649"/>
        <xdr:cNvSpPr/>
      </xdr:nvSpPr>
      <xdr:spPr>
        <a:xfrm>
          <a:off x="12763500" y="1263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36466</xdr:rowOff>
    </xdr:from>
    <xdr:ext cx="469744" cy="259045"/>
    <xdr:sp macro="" textlink="">
      <xdr:nvSpPr>
        <xdr:cNvPr id="651" name="テキスト ボックス 650"/>
        <xdr:cNvSpPr txBox="1"/>
      </xdr:nvSpPr>
      <xdr:spPr>
        <a:xfrm>
          <a:off x="12579427" y="1272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3" name="テキスト ボックス 66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65" name="テキスト ボックス 66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67" name="テキスト ボックス 66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69" name="テキスト ボックス 66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71" name="テキスト ボックス 67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48306</xdr:rowOff>
    </xdr:from>
    <xdr:to>
      <xdr:col>23</xdr:col>
      <xdr:colOff>516889</xdr:colOff>
      <xdr:row>97</xdr:row>
      <xdr:rowOff>32006</xdr:rowOff>
    </xdr:to>
    <xdr:cxnSp macro="">
      <xdr:nvCxnSpPr>
        <xdr:cNvPr id="673" name="直線コネクタ 672"/>
        <xdr:cNvCxnSpPr/>
      </xdr:nvCxnSpPr>
      <xdr:spPr>
        <a:xfrm flipV="1">
          <a:off x="16317595" y="15478806"/>
          <a:ext cx="1269" cy="118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35833</xdr:rowOff>
    </xdr:from>
    <xdr:ext cx="534377" cy="259045"/>
    <xdr:sp macro="" textlink="">
      <xdr:nvSpPr>
        <xdr:cNvPr id="674" name="公債費最小値テキスト"/>
        <xdr:cNvSpPr txBox="1"/>
      </xdr:nvSpPr>
      <xdr:spPr>
        <a:xfrm>
          <a:off x="16370300" y="1666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97</xdr:row>
      <xdr:rowOff>32006</xdr:rowOff>
    </xdr:from>
    <xdr:to>
      <xdr:col>23</xdr:col>
      <xdr:colOff>606425</xdr:colOff>
      <xdr:row>97</xdr:row>
      <xdr:rowOff>32006</xdr:rowOff>
    </xdr:to>
    <xdr:cxnSp macro="">
      <xdr:nvCxnSpPr>
        <xdr:cNvPr id="675" name="直線コネクタ 674"/>
        <xdr:cNvCxnSpPr/>
      </xdr:nvCxnSpPr>
      <xdr:spPr>
        <a:xfrm>
          <a:off x="16230600" y="1666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166433</xdr:rowOff>
    </xdr:from>
    <xdr:ext cx="534377" cy="259045"/>
    <xdr:sp macro="" textlink="">
      <xdr:nvSpPr>
        <xdr:cNvPr id="676" name="公債費最大値テキスト"/>
        <xdr:cNvSpPr txBox="1"/>
      </xdr:nvSpPr>
      <xdr:spPr>
        <a:xfrm>
          <a:off x="16370300" y="152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90</xdr:row>
      <xdr:rowOff>48306</xdr:rowOff>
    </xdr:from>
    <xdr:to>
      <xdr:col>23</xdr:col>
      <xdr:colOff>606425</xdr:colOff>
      <xdr:row>90</xdr:row>
      <xdr:rowOff>48306</xdr:rowOff>
    </xdr:to>
    <xdr:cxnSp macro="">
      <xdr:nvCxnSpPr>
        <xdr:cNvPr id="677" name="直線コネクタ 676"/>
        <xdr:cNvCxnSpPr/>
      </xdr:nvCxnSpPr>
      <xdr:spPr>
        <a:xfrm>
          <a:off x="16230600" y="1547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78961</xdr:rowOff>
    </xdr:from>
    <xdr:to>
      <xdr:col>23</xdr:col>
      <xdr:colOff>517525</xdr:colOff>
      <xdr:row>94</xdr:row>
      <xdr:rowOff>97478</xdr:rowOff>
    </xdr:to>
    <xdr:cxnSp macro="">
      <xdr:nvCxnSpPr>
        <xdr:cNvPr id="678" name="直線コネクタ 677"/>
        <xdr:cNvCxnSpPr/>
      </xdr:nvCxnSpPr>
      <xdr:spPr>
        <a:xfrm>
          <a:off x="15481300" y="16195261"/>
          <a:ext cx="8382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146866</xdr:rowOff>
    </xdr:from>
    <xdr:ext cx="534377" cy="259045"/>
    <xdr:sp macro="" textlink="">
      <xdr:nvSpPr>
        <xdr:cNvPr id="679" name="公債費平均値テキスト"/>
        <xdr:cNvSpPr txBox="1"/>
      </xdr:nvSpPr>
      <xdr:spPr>
        <a:xfrm>
          <a:off x="16370300" y="15920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123989</xdr:rowOff>
    </xdr:from>
    <xdr:to>
      <xdr:col>23</xdr:col>
      <xdr:colOff>568325</xdr:colOff>
      <xdr:row>94</xdr:row>
      <xdr:rowOff>54139</xdr:rowOff>
    </xdr:to>
    <xdr:sp macro="" textlink="">
      <xdr:nvSpPr>
        <xdr:cNvPr id="680" name="フローチャート : 判断 679"/>
        <xdr:cNvSpPr/>
      </xdr:nvSpPr>
      <xdr:spPr>
        <a:xfrm>
          <a:off x="162687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164457</xdr:rowOff>
    </xdr:from>
    <xdr:to>
      <xdr:col>22</xdr:col>
      <xdr:colOff>365125</xdr:colOff>
      <xdr:row>94</xdr:row>
      <xdr:rowOff>78961</xdr:rowOff>
    </xdr:to>
    <xdr:cxnSp macro="">
      <xdr:nvCxnSpPr>
        <xdr:cNvPr id="681" name="直線コネクタ 680"/>
        <xdr:cNvCxnSpPr/>
      </xdr:nvCxnSpPr>
      <xdr:spPr>
        <a:xfrm>
          <a:off x="14592300" y="16109307"/>
          <a:ext cx="889000" cy="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65012</xdr:rowOff>
    </xdr:from>
    <xdr:to>
      <xdr:col>22</xdr:col>
      <xdr:colOff>415925</xdr:colOff>
      <xdr:row>93</xdr:row>
      <xdr:rowOff>166612</xdr:rowOff>
    </xdr:to>
    <xdr:sp macro="" textlink="">
      <xdr:nvSpPr>
        <xdr:cNvPr id="682" name="フローチャート : 判断 681"/>
        <xdr:cNvSpPr/>
      </xdr:nvSpPr>
      <xdr:spPr>
        <a:xfrm>
          <a:off x="15430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11689</xdr:rowOff>
    </xdr:from>
    <xdr:ext cx="534377" cy="259045"/>
    <xdr:sp macro="" textlink="">
      <xdr:nvSpPr>
        <xdr:cNvPr id="683" name="テキスト ボックス 682"/>
        <xdr:cNvSpPr txBox="1"/>
      </xdr:nvSpPr>
      <xdr:spPr>
        <a:xfrm>
          <a:off x="15214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164457</xdr:rowOff>
    </xdr:from>
    <xdr:to>
      <xdr:col>21</xdr:col>
      <xdr:colOff>161925</xdr:colOff>
      <xdr:row>93</xdr:row>
      <xdr:rowOff>166354</xdr:rowOff>
    </xdr:to>
    <xdr:cxnSp macro="">
      <xdr:nvCxnSpPr>
        <xdr:cNvPr id="684" name="直線コネクタ 683"/>
        <xdr:cNvCxnSpPr/>
      </xdr:nvCxnSpPr>
      <xdr:spPr>
        <a:xfrm flipV="1">
          <a:off x="13703300" y="16109307"/>
          <a:ext cx="8890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52552</xdr:rowOff>
    </xdr:from>
    <xdr:to>
      <xdr:col>21</xdr:col>
      <xdr:colOff>212725</xdr:colOff>
      <xdr:row>93</xdr:row>
      <xdr:rowOff>154152</xdr:rowOff>
    </xdr:to>
    <xdr:sp macro="" textlink="">
      <xdr:nvSpPr>
        <xdr:cNvPr id="685" name="フローチャート : 判断 684"/>
        <xdr:cNvSpPr/>
      </xdr:nvSpPr>
      <xdr:spPr>
        <a:xfrm>
          <a:off x="14541500" y="1599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170679</xdr:rowOff>
    </xdr:from>
    <xdr:ext cx="534377" cy="259045"/>
    <xdr:sp macro="" textlink="">
      <xdr:nvSpPr>
        <xdr:cNvPr id="686" name="テキスト ボックス 685"/>
        <xdr:cNvSpPr txBox="1"/>
      </xdr:nvSpPr>
      <xdr:spPr>
        <a:xfrm>
          <a:off x="14325111" y="1577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157393</xdr:rowOff>
    </xdr:from>
    <xdr:to>
      <xdr:col>19</xdr:col>
      <xdr:colOff>644525</xdr:colOff>
      <xdr:row>93</xdr:row>
      <xdr:rowOff>166354</xdr:rowOff>
    </xdr:to>
    <xdr:cxnSp macro="">
      <xdr:nvCxnSpPr>
        <xdr:cNvPr id="687" name="直線コネクタ 686"/>
        <xdr:cNvCxnSpPr/>
      </xdr:nvCxnSpPr>
      <xdr:spPr>
        <a:xfrm>
          <a:off x="12814300" y="16102243"/>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57468</xdr:rowOff>
    </xdr:from>
    <xdr:to>
      <xdr:col>20</xdr:col>
      <xdr:colOff>9525</xdr:colOff>
      <xdr:row>93</xdr:row>
      <xdr:rowOff>159068</xdr:rowOff>
    </xdr:to>
    <xdr:sp macro="" textlink="">
      <xdr:nvSpPr>
        <xdr:cNvPr id="688" name="フローチャート : 判断 687"/>
        <xdr:cNvSpPr/>
      </xdr:nvSpPr>
      <xdr:spPr>
        <a:xfrm>
          <a:off x="13652500" y="160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4145</xdr:rowOff>
    </xdr:from>
    <xdr:ext cx="534377" cy="259045"/>
    <xdr:sp macro="" textlink="">
      <xdr:nvSpPr>
        <xdr:cNvPr id="689" name="テキスト ボックス 688"/>
        <xdr:cNvSpPr txBox="1"/>
      </xdr:nvSpPr>
      <xdr:spPr>
        <a:xfrm>
          <a:off x="13436111" y="1577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32710</xdr:rowOff>
    </xdr:from>
    <xdr:to>
      <xdr:col>18</xdr:col>
      <xdr:colOff>492125</xdr:colOff>
      <xdr:row>93</xdr:row>
      <xdr:rowOff>134310</xdr:rowOff>
    </xdr:to>
    <xdr:sp macro="" textlink="">
      <xdr:nvSpPr>
        <xdr:cNvPr id="690" name="フローチャート : 判断 689"/>
        <xdr:cNvSpPr/>
      </xdr:nvSpPr>
      <xdr:spPr>
        <a:xfrm>
          <a:off x="12763500" y="1597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150837</xdr:rowOff>
    </xdr:from>
    <xdr:ext cx="534377" cy="259045"/>
    <xdr:sp macro="" textlink="">
      <xdr:nvSpPr>
        <xdr:cNvPr id="691" name="テキスト ボックス 690"/>
        <xdr:cNvSpPr txBox="1"/>
      </xdr:nvSpPr>
      <xdr:spPr>
        <a:xfrm>
          <a:off x="12547111" y="1575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46678</xdr:rowOff>
    </xdr:from>
    <xdr:to>
      <xdr:col>23</xdr:col>
      <xdr:colOff>568325</xdr:colOff>
      <xdr:row>94</xdr:row>
      <xdr:rowOff>148278</xdr:rowOff>
    </xdr:to>
    <xdr:sp macro="" textlink="">
      <xdr:nvSpPr>
        <xdr:cNvPr id="697" name="円/楕円 696"/>
        <xdr:cNvSpPr/>
      </xdr:nvSpPr>
      <xdr:spPr>
        <a:xfrm>
          <a:off x="16268700" y="1616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25105</xdr:rowOff>
    </xdr:from>
    <xdr:ext cx="534377" cy="259045"/>
    <xdr:sp macro="" textlink="">
      <xdr:nvSpPr>
        <xdr:cNvPr id="698" name="公債費該当値テキスト"/>
        <xdr:cNvSpPr txBox="1"/>
      </xdr:nvSpPr>
      <xdr:spPr>
        <a:xfrm>
          <a:off x="16370300" y="1614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31,847</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28161</xdr:rowOff>
    </xdr:from>
    <xdr:to>
      <xdr:col>22</xdr:col>
      <xdr:colOff>415925</xdr:colOff>
      <xdr:row>94</xdr:row>
      <xdr:rowOff>129761</xdr:rowOff>
    </xdr:to>
    <xdr:sp macro="" textlink="">
      <xdr:nvSpPr>
        <xdr:cNvPr id="699" name="円/楕円 698"/>
        <xdr:cNvSpPr/>
      </xdr:nvSpPr>
      <xdr:spPr>
        <a:xfrm>
          <a:off x="15430500" y="1614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120888</xdr:rowOff>
    </xdr:from>
    <xdr:ext cx="534377" cy="259045"/>
    <xdr:sp macro="" textlink="">
      <xdr:nvSpPr>
        <xdr:cNvPr id="700" name="テキスト ボックス 699"/>
        <xdr:cNvSpPr txBox="1"/>
      </xdr:nvSpPr>
      <xdr:spPr>
        <a:xfrm>
          <a:off x="15214111" y="1623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32,657</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113657</xdr:rowOff>
    </xdr:from>
    <xdr:to>
      <xdr:col>21</xdr:col>
      <xdr:colOff>212725</xdr:colOff>
      <xdr:row>94</xdr:row>
      <xdr:rowOff>43807</xdr:rowOff>
    </xdr:to>
    <xdr:sp macro="" textlink="">
      <xdr:nvSpPr>
        <xdr:cNvPr id="701" name="円/楕円 700"/>
        <xdr:cNvSpPr/>
      </xdr:nvSpPr>
      <xdr:spPr>
        <a:xfrm>
          <a:off x="14541500" y="1605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34934</xdr:rowOff>
    </xdr:from>
    <xdr:ext cx="534377" cy="259045"/>
    <xdr:sp macro="" textlink="">
      <xdr:nvSpPr>
        <xdr:cNvPr id="702" name="テキスト ボックス 701"/>
        <xdr:cNvSpPr txBox="1"/>
      </xdr:nvSpPr>
      <xdr:spPr>
        <a:xfrm>
          <a:off x="14325111" y="1615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36,417</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115554</xdr:rowOff>
    </xdr:from>
    <xdr:to>
      <xdr:col>20</xdr:col>
      <xdr:colOff>9525</xdr:colOff>
      <xdr:row>94</xdr:row>
      <xdr:rowOff>45704</xdr:rowOff>
    </xdr:to>
    <xdr:sp macro="" textlink="">
      <xdr:nvSpPr>
        <xdr:cNvPr id="703" name="円/楕円 702"/>
        <xdr:cNvSpPr/>
      </xdr:nvSpPr>
      <xdr:spPr>
        <a:xfrm>
          <a:off x="13652500" y="1606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36831</xdr:rowOff>
    </xdr:from>
    <xdr:ext cx="534377" cy="259045"/>
    <xdr:sp macro="" textlink="">
      <xdr:nvSpPr>
        <xdr:cNvPr id="704" name="テキスト ボックス 703"/>
        <xdr:cNvSpPr txBox="1"/>
      </xdr:nvSpPr>
      <xdr:spPr>
        <a:xfrm>
          <a:off x="13436111" y="1615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36,334</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106593</xdr:rowOff>
    </xdr:from>
    <xdr:to>
      <xdr:col>18</xdr:col>
      <xdr:colOff>492125</xdr:colOff>
      <xdr:row>94</xdr:row>
      <xdr:rowOff>36743</xdr:rowOff>
    </xdr:to>
    <xdr:sp macro="" textlink="">
      <xdr:nvSpPr>
        <xdr:cNvPr id="705" name="円/楕円 704"/>
        <xdr:cNvSpPr/>
      </xdr:nvSpPr>
      <xdr:spPr>
        <a:xfrm>
          <a:off x="12763500" y="1605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27870</xdr:rowOff>
    </xdr:from>
    <xdr:ext cx="534377" cy="259045"/>
    <xdr:sp macro="" textlink="">
      <xdr:nvSpPr>
        <xdr:cNvPr id="706" name="テキスト ボックス 705"/>
        <xdr:cNvSpPr txBox="1"/>
      </xdr:nvSpPr>
      <xdr:spPr>
        <a:xfrm>
          <a:off x="12547111" y="1614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20" name="テキスト ボックス 719"/>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22" name="テキスト ボックス 721"/>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24" name="テキスト ボックス 723"/>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6" name="テキスト ボックス 72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28" name="テキスト ボックス 72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85272</xdr:rowOff>
    </xdr:from>
    <xdr:to>
      <xdr:col>32</xdr:col>
      <xdr:colOff>186689</xdr:colOff>
      <xdr:row>39</xdr:row>
      <xdr:rowOff>98878</xdr:rowOff>
    </xdr:to>
    <xdr:cxnSp macro="">
      <xdr:nvCxnSpPr>
        <xdr:cNvPr id="732" name="直線コネクタ 731"/>
        <xdr:cNvCxnSpPr/>
      </xdr:nvCxnSpPr>
      <xdr:spPr>
        <a:xfrm flipV="1">
          <a:off x="22159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33"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31949</xdr:rowOff>
    </xdr:from>
    <xdr:ext cx="469744" cy="259045"/>
    <xdr:sp macro="" textlink="">
      <xdr:nvSpPr>
        <xdr:cNvPr id="735" name="諸支出金最大値テキスト"/>
        <xdr:cNvSpPr txBox="1"/>
      </xdr:nvSpPr>
      <xdr:spPr>
        <a:xfrm>
          <a:off x="22212300" y="500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a:t>
          </a:r>
          <a:endParaRPr kumimoji="1" lang="ja-JP" altLang="en-US" sz="1000" b="1">
            <a:latin typeface="ＭＳ Ｐゴシック"/>
          </a:endParaRPr>
        </a:p>
      </xdr:txBody>
    </xdr:sp>
    <xdr:clientData/>
  </xdr:oneCellAnchor>
  <xdr:twoCellAnchor>
    <xdr:from>
      <xdr:col>32</xdr:col>
      <xdr:colOff>98425</xdr:colOff>
      <xdr:row>30</xdr:row>
      <xdr:rowOff>85272</xdr:rowOff>
    </xdr:from>
    <xdr:to>
      <xdr:col>32</xdr:col>
      <xdr:colOff>276225</xdr:colOff>
      <xdr:row>30</xdr:row>
      <xdr:rowOff>85272</xdr:rowOff>
    </xdr:to>
    <xdr:cxnSp macro="">
      <xdr:nvCxnSpPr>
        <xdr:cNvPr id="736" name="直線コネクタ 735"/>
        <xdr:cNvCxnSpPr/>
      </xdr:nvCxnSpPr>
      <xdr:spPr>
        <a:xfrm>
          <a:off x="22072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37" name="直線コネクタ 73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81297</xdr:rowOff>
    </xdr:from>
    <xdr:ext cx="378565" cy="259045"/>
    <xdr:sp macro="" textlink="">
      <xdr:nvSpPr>
        <xdr:cNvPr id="738" name="諸支出金平均値テキスト"/>
        <xdr:cNvSpPr txBox="1"/>
      </xdr:nvSpPr>
      <xdr:spPr>
        <a:xfrm>
          <a:off x="22212300" y="64249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58420</xdr:rowOff>
    </xdr:from>
    <xdr:to>
      <xdr:col>32</xdr:col>
      <xdr:colOff>238125</xdr:colOff>
      <xdr:row>38</xdr:row>
      <xdr:rowOff>160020</xdr:rowOff>
    </xdr:to>
    <xdr:sp macro="" textlink="">
      <xdr:nvSpPr>
        <xdr:cNvPr id="739" name="フローチャート : 判断 738"/>
        <xdr:cNvSpPr/>
      </xdr:nvSpPr>
      <xdr:spPr>
        <a:xfrm>
          <a:off x="221107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0" name="直線コネクタ 73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168910</xdr:rowOff>
    </xdr:from>
    <xdr:to>
      <xdr:col>31</xdr:col>
      <xdr:colOff>85725</xdr:colOff>
      <xdr:row>38</xdr:row>
      <xdr:rowOff>99060</xdr:rowOff>
    </xdr:to>
    <xdr:sp macro="" textlink="">
      <xdr:nvSpPr>
        <xdr:cNvPr id="741" name="フローチャート : 判断 740"/>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115587</xdr:rowOff>
    </xdr:from>
    <xdr:ext cx="378565" cy="259045"/>
    <xdr:sp macro="" textlink="">
      <xdr:nvSpPr>
        <xdr:cNvPr id="742" name="テキスト ボックス 741"/>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3" name="直線コネクタ 74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20320</xdr:rowOff>
    </xdr:from>
    <xdr:to>
      <xdr:col>29</xdr:col>
      <xdr:colOff>568325</xdr:colOff>
      <xdr:row>38</xdr:row>
      <xdr:rowOff>121920</xdr:rowOff>
    </xdr:to>
    <xdr:sp macro="" textlink="">
      <xdr:nvSpPr>
        <xdr:cNvPr id="744" name="フローチャート : 判断 743"/>
        <xdr:cNvSpPr/>
      </xdr:nvSpPr>
      <xdr:spPr>
        <a:xfrm>
          <a:off x="20383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138447</xdr:rowOff>
    </xdr:from>
    <xdr:ext cx="378565" cy="259045"/>
    <xdr:sp macro="" textlink="">
      <xdr:nvSpPr>
        <xdr:cNvPr id="745" name="テキスト ボックス 744"/>
        <xdr:cNvSpPr txBox="1"/>
      </xdr:nvSpPr>
      <xdr:spPr>
        <a:xfrm>
          <a:off x="20245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6" name="直線コネクタ 74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79103</xdr:rowOff>
    </xdr:from>
    <xdr:to>
      <xdr:col>28</xdr:col>
      <xdr:colOff>365125</xdr:colOff>
      <xdr:row>37</xdr:row>
      <xdr:rowOff>9253</xdr:rowOff>
    </xdr:to>
    <xdr:sp macro="" textlink="">
      <xdr:nvSpPr>
        <xdr:cNvPr id="747" name="フローチャート : 判断 746"/>
        <xdr:cNvSpPr/>
      </xdr:nvSpPr>
      <xdr:spPr>
        <a:xfrm>
          <a:off x="19494500" y="625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25780</xdr:rowOff>
    </xdr:from>
    <xdr:ext cx="378565" cy="259045"/>
    <xdr:sp macro="" textlink="">
      <xdr:nvSpPr>
        <xdr:cNvPr id="748" name="テキスト ボックス 747"/>
        <xdr:cNvSpPr txBox="1"/>
      </xdr:nvSpPr>
      <xdr:spPr>
        <a:xfrm>
          <a:off x="19356017" y="6026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168366</xdr:rowOff>
    </xdr:from>
    <xdr:to>
      <xdr:col>27</xdr:col>
      <xdr:colOff>161925</xdr:colOff>
      <xdr:row>37</xdr:row>
      <xdr:rowOff>98516</xdr:rowOff>
    </xdr:to>
    <xdr:sp macro="" textlink="">
      <xdr:nvSpPr>
        <xdr:cNvPr id="749" name="フローチャート : 判断 748"/>
        <xdr:cNvSpPr/>
      </xdr:nvSpPr>
      <xdr:spPr>
        <a:xfrm>
          <a:off x="18605500" y="634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115043</xdr:rowOff>
    </xdr:from>
    <xdr:ext cx="378565" cy="259045"/>
    <xdr:sp macro="" textlink="">
      <xdr:nvSpPr>
        <xdr:cNvPr id="750" name="テキスト ボックス 749"/>
        <xdr:cNvSpPr txBox="1"/>
      </xdr:nvSpPr>
      <xdr:spPr>
        <a:xfrm>
          <a:off x="18467017" y="611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6" name="円/楕円 75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57"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58" name="円/楕円 75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59" name="テキスト ボックス 758"/>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0" name="円/楕円 75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1" name="テキスト ボックス 760"/>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2" name="円/楕円 76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3" name="テキスト ボックス 76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4" name="円/楕円 76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5" name="テキスト ボックス 764"/>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79" name="テキスト ボックス 778"/>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81" name="テキスト ボックス 780"/>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83" name="テキスト ボックス 782"/>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5" name="テキスト ボックス 78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87" name="直線コネクタ 786"/>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88"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0"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2" name="直線コネクタ 79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93"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4" name="フローチャート : 判断 79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95" name="直線コネクタ 79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796" name="フローチャート : 判断 79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7" name="テキスト ボックス 79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8" name="直線コネクタ 79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799" name="フローチャート : 判断 798"/>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0" name="テキスト ボックス 799"/>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1" name="直線コネクタ 80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2" name="フローチャート : 判断 801"/>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03" name="テキスト ボックス 802"/>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04" name="フローチャート : 判断 803"/>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05" name="テキスト ボックス 804"/>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1" name="円/楕円 81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2"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3" name="円/楕円 81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14" name="テキスト ボックス 813"/>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15" name="円/楕円 81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16" name="テキスト ボックス 815"/>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7" name="円/楕円 81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8" name="テキスト ボックス 817"/>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9" name="円/楕円 81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0" name="テキスト ボックス 819"/>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200" baseline="0">
              <a:solidFill>
                <a:schemeClr val="dk1"/>
              </a:solidFill>
              <a:latin typeface="+mn-ea"/>
              <a:ea typeface="+mn-ea"/>
              <a:cs typeface="+mn-cs"/>
            </a:rPr>
            <a:t>　民生費は、住民一人当たり</a:t>
          </a:r>
          <a:r>
            <a:rPr lang="en-US" altLang="ja-JP" sz="1200" baseline="0">
              <a:solidFill>
                <a:schemeClr val="dk1"/>
              </a:solidFill>
              <a:latin typeface="+mn-ea"/>
              <a:ea typeface="+mn-ea"/>
              <a:cs typeface="+mn-cs"/>
            </a:rPr>
            <a:t>122,124</a:t>
          </a:r>
          <a:r>
            <a:rPr lang="ja-JP" altLang="ja-JP" sz="1200" baseline="0">
              <a:solidFill>
                <a:schemeClr val="dk1"/>
              </a:solidFill>
              <a:latin typeface="+mn-ea"/>
              <a:ea typeface="+mn-ea"/>
              <a:cs typeface="+mn-cs"/>
            </a:rPr>
            <a:t>円となっている。決算額全体でみると、民生費のうち児童福祉行政に要する経費である児童福祉費が平成</a:t>
          </a:r>
          <a:r>
            <a:rPr lang="en-US" altLang="ja-JP" sz="1200" baseline="0">
              <a:solidFill>
                <a:schemeClr val="dk1"/>
              </a:solidFill>
              <a:latin typeface="+mn-ea"/>
              <a:ea typeface="+mn-ea"/>
              <a:cs typeface="+mn-cs"/>
            </a:rPr>
            <a:t>25</a:t>
          </a:r>
          <a:r>
            <a:rPr lang="ja-JP" altLang="ja-JP" sz="1200" baseline="0">
              <a:solidFill>
                <a:schemeClr val="dk1"/>
              </a:solidFill>
              <a:latin typeface="+mn-ea"/>
              <a:ea typeface="+mn-ea"/>
              <a:cs typeface="+mn-cs"/>
            </a:rPr>
            <a:t>年度から増嵩していることが要因となっている。これは、加須市が子育て環境の充実を図るため、民間保育所の施設整備に対する助成金等によるものである。</a:t>
          </a:r>
          <a:endParaRPr lang="en-US" altLang="ja-JP" sz="1200" baseline="0">
            <a:solidFill>
              <a:schemeClr val="dk1"/>
            </a:solidFill>
            <a:latin typeface="+mn-ea"/>
            <a:ea typeface="+mn-ea"/>
            <a:cs typeface="+mn-cs"/>
          </a:endParaRPr>
        </a:p>
        <a:p>
          <a:r>
            <a:rPr kumimoji="1" lang="ja-JP" altLang="ja-JP" sz="1200">
              <a:solidFill>
                <a:schemeClr val="dk1"/>
              </a:solidFill>
              <a:latin typeface="+mn-ea"/>
              <a:ea typeface="+mn-ea"/>
              <a:cs typeface="+mn-cs"/>
            </a:rPr>
            <a:t>　教育費が住民一人当たり</a:t>
          </a:r>
          <a:r>
            <a:rPr kumimoji="1" lang="en-US" altLang="ja-JP" sz="1200">
              <a:solidFill>
                <a:schemeClr val="dk1"/>
              </a:solidFill>
              <a:latin typeface="+mn-ea"/>
              <a:ea typeface="+mn-ea"/>
              <a:cs typeface="+mn-cs"/>
            </a:rPr>
            <a:t>40,858</a:t>
          </a:r>
          <a:r>
            <a:rPr kumimoji="1" lang="ja-JP" altLang="ja-JP" sz="1200">
              <a:solidFill>
                <a:schemeClr val="dk1"/>
              </a:solidFill>
              <a:latin typeface="+mn-ea"/>
              <a:ea typeface="+mn-ea"/>
              <a:cs typeface="+mn-cs"/>
            </a:rPr>
            <a:t>円となっている。近年の増加傾向は、小学校施設整備事業の普通建設事業費等が増加しているためである。</a:t>
          </a:r>
          <a:endParaRPr lang="ja-JP" altLang="ja-JP" sz="12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US" altLang="ja-JP"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　扶助費の増加等があったものの、地方消費税交付金の大幅な増加があったことにより、実質収支額が前年度と比べて</a:t>
          </a:r>
          <a:r>
            <a:rPr lang="en-US" altLang="ja-JP" sz="1200" b="0" i="0" baseline="0">
              <a:solidFill>
                <a:schemeClr val="dk1"/>
              </a:solidFill>
              <a:latin typeface="+mn-ea"/>
              <a:ea typeface="+mn-ea"/>
              <a:cs typeface="+mn-cs"/>
            </a:rPr>
            <a:t>633,615</a:t>
          </a:r>
          <a:r>
            <a:rPr lang="ja-JP" altLang="ja-JP" sz="1200" b="0" i="0" baseline="0">
              <a:solidFill>
                <a:schemeClr val="dk1"/>
              </a:solidFill>
              <a:latin typeface="+mn-ea"/>
              <a:ea typeface="+mn-ea"/>
              <a:cs typeface="+mn-cs"/>
            </a:rPr>
            <a:t>千円増加した。</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a:t>
          </a:r>
          <a:r>
            <a:rPr lang="en-US" altLang="ja-JP"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しかし、平成</a:t>
          </a:r>
          <a:r>
            <a:rPr lang="en-US" altLang="ja-JP" sz="1200" b="0" i="0" baseline="0">
              <a:solidFill>
                <a:schemeClr val="dk1"/>
              </a:solidFill>
              <a:latin typeface="+mn-ea"/>
              <a:ea typeface="+mn-ea"/>
              <a:cs typeface="+mn-cs"/>
            </a:rPr>
            <a:t>27</a:t>
          </a:r>
          <a:r>
            <a:rPr lang="ja-JP" altLang="ja-JP" sz="1200" b="0" i="0" baseline="0">
              <a:solidFill>
                <a:schemeClr val="dk1"/>
              </a:solidFill>
              <a:latin typeface="+mn-ea"/>
              <a:ea typeface="+mn-ea"/>
              <a:cs typeface="+mn-cs"/>
            </a:rPr>
            <a:t>年度から普通交付税優遇措置が段階的に縮減するため、実質収支額が減少していくことが予想されることから、市民サービスを安定的に提供できる財政基盤を確保するため、「収支の均衡」、「債務残高の圧縮」、「将来への備え」の</a:t>
          </a:r>
          <a:r>
            <a:rPr lang="en-US" altLang="ja-JP" sz="1200" b="0" i="0" baseline="0">
              <a:solidFill>
                <a:schemeClr val="dk1"/>
              </a:solidFill>
              <a:latin typeface="+mn-ea"/>
              <a:ea typeface="+mn-ea"/>
              <a:cs typeface="+mn-cs"/>
            </a:rPr>
            <a:t>3</a:t>
          </a:r>
          <a:r>
            <a:rPr lang="ja-JP" altLang="ja-JP" sz="1200" b="0" i="0" baseline="0">
              <a:solidFill>
                <a:schemeClr val="dk1"/>
              </a:solidFill>
              <a:latin typeface="+mn-ea"/>
              <a:ea typeface="+mn-ea"/>
              <a:cs typeface="+mn-cs"/>
            </a:rPr>
            <a:t>つの基本方針にのっとり、健全な財政運営を図っていく。</a:t>
          </a:r>
          <a:endParaRPr lang="ja-JP" altLang="ja-JP" sz="1200">
            <a:solidFill>
              <a:schemeClr val="dk1"/>
            </a:solidFill>
            <a:latin typeface="+mn-ea"/>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latin typeface="+mn-ea"/>
              <a:ea typeface="+mn-ea"/>
              <a:cs typeface="+mn-cs"/>
            </a:rPr>
            <a:t>　加須都市計画事業野中土地区画整理事業特別会計の普通会計部分と公営企業会計部分を合算すると、平成</a:t>
          </a:r>
          <a:r>
            <a:rPr lang="en-US" altLang="ja-JP" sz="1400" b="0" i="0" baseline="0">
              <a:solidFill>
                <a:schemeClr val="dk1"/>
              </a:solidFill>
              <a:latin typeface="+mn-ea"/>
              <a:ea typeface="+mn-ea"/>
              <a:cs typeface="+mn-cs"/>
            </a:rPr>
            <a:t>27</a:t>
          </a:r>
          <a:r>
            <a:rPr lang="ja-JP" altLang="ja-JP" sz="1400" b="0" i="0" baseline="0">
              <a:solidFill>
                <a:schemeClr val="dk1"/>
              </a:solidFill>
              <a:latin typeface="+mn-ea"/>
              <a:ea typeface="+mn-ea"/>
              <a:cs typeface="+mn-cs"/>
            </a:rPr>
            <a:t>年度も平成</a:t>
          </a:r>
          <a:r>
            <a:rPr lang="en-US" altLang="ja-JP" sz="1400" b="0" i="0" baseline="0">
              <a:solidFill>
                <a:schemeClr val="dk1"/>
              </a:solidFill>
              <a:latin typeface="+mn-ea"/>
              <a:ea typeface="+mn-ea"/>
              <a:cs typeface="+mn-cs"/>
            </a:rPr>
            <a:t>26</a:t>
          </a:r>
          <a:r>
            <a:rPr lang="ja-JP" altLang="ja-JP" sz="1400" b="0" i="0" baseline="0">
              <a:solidFill>
                <a:schemeClr val="dk1"/>
              </a:solidFill>
              <a:latin typeface="+mn-ea"/>
              <a:ea typeface="+mn-ea"/>
              <a:cs typeface="+mn-cs"/>
            </a:rPr>
            <a:t>年度と同様に、全ての会計において赤字額はなかった。</a:t>
          </a:r>
          <a:endParaRPr lang="en-US" altLang="ja-JP" sz="1400" b="0" i="0" baseline="0">
            <a:solidFill>
              <a:schemeClr val="dk1"/>
            </a:solidFill>
            <a:latin typeface="+mn-ea"/>
            <a:ea typeface="+mn-ea"/>
            <a:cs typeface="+mn-cs"/>
          </a:endParaRPr>
        </a:p>
        <a:p>
          <a:pPr rtl="0" fontAlgn="base"/>
          <a:r>
            <a:rPr lang="ja-JP" altLang="ja-JP" sz="1400" b="0" i="0" baseline="0">
              <a:solidFill>
                <a:schemeClr val="dk1"/>
              </a:solidFill>
              <a:latin typeface="+mn-ea"/>
              <a:ea typeface="+mn-ea"/>
              <a:cs typeface="+mn-cs"/>
            </a:rPr>
            <a:t>　一般会計は、歳入が増加したことにより、実質収支額が増加し、平成</a:t>
          </a:r>
          <a:r>
            <a:rPr lang="en-US" altLang="ja-JP" sz="1400" b="0" i="0" baseline="0">
              <a:solidFill>
                <a:schemeClr val="dk1"/>
              </a:solidFill>
              <a:latin typeface="+mn-ea"/>
              <a:ea typeface="+mn-ea"/>
              <a:cs typeface="+mn-cs"/>
            </a:rPr>
            <a:t>26</a:t>
          </a:r>
          <a:r>
            <a:rPr lang="ja-JP" altLang="ja-JP" sz="1400" b="0" i="0" baseline="0">
              <a:solidFill>
                <a:schemeClr val="dk1"/>
              </a:solidFill>
              <a:latin typeface="+mn-ea"/>
              <a:ea typeface="+mn-ea"/>
              <a:cs typeface="+mn-cs"/>
            </a:rPr>
            <a:t>年度の</a:t>
          </a:r>
          <a:r>
            <a:rPr lang="en-US" altLang="ja-JP" sz="1400" b="0" i="0" baseline="0">
              <a:solidFill>
                <a:schemeClr val="dk1"/>
              </a:solidFill>
              <a:latin typeface="+mn-ea"/>
              <a:ea typeface="+mn-ea"/>
              <a:cs typeface="+mn-cs"/>
            </a:rPr>
            <a:t>10.39%</a:t>
          </a:r>
          <a:r>
            <a:rPr lang="ja-JP" altLang="ja-JP" sz="1400" b="0" i="0" baseline="0">
              <a:solidFill>
                <a:schemeClr val="dk1"/>
              </a:solidFill>
              <a:latin typeface="+mn-ea"/>
              <a:ea typeface="+mn-ea"/>
              <a:cs typeface="+mn-cs"/>
            </a:rPr>
            <a:t>から</a:t>
          </a:r>
          <a:r>
            <a:rPr lang="en-US" altLang="ja-JP" sz="1400" b="0" i="0" baseline="0">
              <a:solidFill>
                <a:schemeClr val="dk1"/>
              </a:solidFill>
              <a:latin typeface="+mn-ea"/>
              <a:ea typeface="+mn-ea"/>
              <a:cs typeface="+mn-cs"/>
            </a:rPr>
            <a:t>2.77</a:t>
          </a:r>
          <a:r>
            <a:rPr lang="ja-JP" altLang="ja-JP" sz="1400" b="0" i="0" baseline="0">
              <a:solidFill>
                <a:schemeClr val="dk1"/>
              </a:solidFill>
              <a:latin typeface="+mn-ea"/>
              <a:ea typeface="+mn-ea"/>
              <a:cs typeface="+mn-cs"/>
            </a:rPr>
            <a:t>ポイント増加し、</a:t>
          </a:r>
          <a:r>
            <a:rPr lang="en-US" altLang="ja-JP" sz="1400" b="0" i="0" baseline="0">
              <a:solidFill>
                <a:schemeClr val="dk1"/>
              </a:solidFill>
              <a:latin typeface="+mn-ea"/>
              <a:ea typeface="+mn-ea"/>
              <a:cs typeface="+mn-cs"/>
            </a:rPr>
            <a:t>13.16%</a:t>
          </a:r>
          <a:r>
            <a:rPr lang="ja-JP" altLang="ja-JP" sz="1400" b="0" i="0" baseline="0">
              <a:solidFill>
                <a:schemeClr val="dk1"/>
              </a:solidFill>
              <a:latin typeface="+mn-ea"/>
              <a:ea typeface="+mn-ea"/>
              <a:cs typeface="+mn-cs"/>
            </a:rPr>
            <a:t>となった。</a:t>
          </a:r>
          <a:endParaRPr lang="en-US" altLang="ja-JP" sz="1400" b="0" i="0" baseline="0">
            <a:solidFill>
              <a:schemeClr val="dk1"/>
            </a:solidFill>
            <a:latin typeface="+mn-ea"/>
            <a:ea typeface="+mn-ea"/>
            <a:cs typeface="+mn-cs"/>
          </a:endParaRPr>
        </a:p>
        <a:p>
          <a:pPr rtl="0"/>
          <a:r>
            <a:rPr lang="ja-JP" altLang="ja-JP" sz="1400" b="0" i="0" baseline="0">
              <a:solidFill>
                <a:schemeClr val="dk1"/>
              </a:solidFill>
              <a:latin typeface="+mn-ea"/>
              <a:ea typeface="+mn-ea"/>
              <a:cs typeface="+mn-cs"/>
            </a:rPr>
            <a:t>　下水道事業会計は、平成</a:t>
          </a:r>
          <a:r>
            <a:rPr lang="en-US" altLang="ja-JP" sz="1400" b="0" i="0" baseline="0">
              <a:solidFill>
                <a:schemeClr val="dk1"/>
              </a:solidFill>
              <a:latin typeface="+mn-ea"/>
              <a:ea typeface="+mn-ea"/>
              <a:cs typeface="+mn-cs"/>
            </a:rPr>
            <a:t>28</a:t>
          </a:r>
          <a:r>
            <a:rPr lang="ja-JP" altLang="ja-JP" sz="1400" b="0" i="0" baseline="0">
              <a:solidFill>
                <a:schemeClr val="dk1"/>
              </a:solidFill>
              <a:latin typeface="+mn-ea"/>
              <a:ea typeface="+mn-ea"/>
              <a:cs typeface="+mn-cs"/>
            </a:rPr>
            <a:t>年度完了予定の環境浄化センターの長寿命化を図るための再構築事業及び平成</a:t>
          </a:r>
          <a:r>
            <a:rPr lang="en-US" altLang="ja-JP" sz="1400" b="0" i="0" baseline="0">
              <a:solidFill>
                <a:schemeClr val="dk1"/>
              </a:solidFill>
              <a:latin typeface="+mn-ea"/>
              <a:ea typeface="+mn-ea"/>
              <a:cs typeface="+mn-cs"/>
            </a:rPr>
            <a:t>29</a:t>
          </a:r>
          <a:r>
            <a:rPr lang="ja-JP" altLang="ja-JP" sz="1400" b="0" i="0" baseline="0">
              <a:solidFill>
                <a:schemeClr val="dk1"/>
              </a:solidFill>
              <a:latin typeface="+mn-ea"/>
              <a:ea typeface="+mn-ea"/>
              <a:cs typeface="+mn-cs"/>
            </a:rPr>
            <a:t>年度から実施し平成</a:t>
          </a:r>
          <a:r>
            <a:rPr lang="en-US" altLang="ja-JP" sz="1400" b="0" i="0" baseline="0">
              <a:solidFill>
                <a:schemeClr val="dk1"/>
              </a:solidFill>
              <a:latin typeface="+mn-ea"/>
              <a:ea typeface="+mn-ea"/>
              <a:cs typeface="+mn-cs"/>
            </a:rPr>
            <a:t>34</a:t>
          </a:r>
          <a:r>
            <a:rPr lang="ja-JP" altLang="ja-JP" sz="1400" b="0" i="0" baseline="0">
              <a:solidFill>
                <a:schemeClr val="dk1"/>
              </a:solidFill>
              <a:latin typeface="+mn-ea"/>
              <a:ea typeface="+mn-ea"/>
              <a:cs typeface="+mn-cs"/>
            </a:rPr>
            <a:t>年度中の完了予定の川口地区における公共下水道管渠工事など大規模な事業が数年にわたり続くことから、より一層の経営努力の必要性がある。</a:t>
          </a:r>
          <a:endParaRPr lang="ja-JP" altLang="ja-JP" sz="1400">
            <a:solidFill>
              <a:schemeClr val="dk1"/>
            </a:solidFill>
            <a:latin typeface="+mn-ea"/>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41822688</v>
      </c>
      <c r="BO4" s="409"/>
      <c r="BP4" s="409"/>
      <c r="BQ4" s="409"/>
      <c r="BR4" s="409"/>
      <c r="BS4" s="409"/>
      <c r="BT4" s="409"/>
      <c r="BU4" s="410"/>
      <c r="BV4" s="408">
        <v>40616370</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13.2</v>
      </c>
      <c r="CU4" s="586"/>
      <c r="CV4" s="586"/>
      <c r="CW4" s="586"/>
      <c r="CX4" s="586"/>
      <c r="CY4" s="586"/>
      <c r="CZ4" s="586"/>
      <c r="DA4" s="587"/>
      <c r="DB4" s="585">
        <v>10.6</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37874885</v>
      </c>
      <c r="BO5" s="414"/>
      <c r="BP5" s="414"/>
      <c r="BQ5" s="414"/>
      <c r="BR5" s="414"/>
      <c r="BS5" s="414"/>
      <c r="BT5" s="414"/>
      <c r="BU5" s="415"/>
      <c r="BV5" s="413">
        <v>37391187</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88.5</v>
      </c>
      <c r="CU5" s="384"/>
      <c r="CV5" s="384"/>
      <c r="CW5" s="384"/>
      <c r="CX5" s="384"/>
      <c r="CY5" s="384"/>
      <c r="CZ5" s="384"/>
      <c r="DA5" s="385"/>
      <c r="DB5" s="383">
        <v>89.3</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3947803</v>
      </c>
      <c r="BO6" s="414"/>
      <c r="BP6" s="414"/>
      <c r="BQ6" s="414"/>
      <c r="BR6" s="414"/>
      <c r="BS6" s="414"/>
      <c r="BT6" s="414"/>
      <c r="BU6" s="415"/>
      <c r="BV6" s="413">
        <v>3225183</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95.6</v>
      </c>
      <c r="CU6" s="560"/>
      <c r="CV6" s="560"/>
      <c r="CW6" s="560"/>
      <c r="CX6" s="560"/>
      <c r="CY6" s="560"/>
      <c r="CZ6" s="560"/>
      <c r="DA6" s="561"/>
      <c r="DB6" s="559">
        <v>97.6</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678304</v>
      </c>
      <c r="BO7" s="414"/>
      <c r="BP7" s="414"/>
      <c r="BQ7" s="414"/>
      <c r="BR7" s="414"/>
      <c r="BS7" s="414"/>
      <c r="BT7" s="414"/>
      <c r="BU7" s="415"/>
      <c r="BV7" s="413">
        <v>589299</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24796691</v>
      </c>
      <c r="CU7" s="414"/>
      <c r="CV7" s="414"/>
      <c r="CW7" s="414"/>
      <c r="CX7" s="414"/>
      <c r="CY7" s="414"/>
      <c r="CZ7" s="414"/>
      <c r="DA7" s="415"/>
      <c r="DB7" s="413">
        <v>24874340</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3269499</v>
      </c>
      <c r="BO8" s="414"/>
      <c r="BP8" s="414"/>
      <c r="BQ8" s="414"/>
      <c r="BR8" s="414"/>
      <c r="BS8" s="414"/>
      <c r="BT8" s="414"/>
      <c r="BU8" s="415"/>
      <c r="BV8" s="413">
        <v>2635884</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0.76</v>
      </c>
      <c r="CU8" s="523"/>
      <c r="CV8" s="523"/>
      <c r="CW8" s="523"/>
      <c r="CX8" s="523"/>
      <c r="CY8" s="523"/>
      <c r="CZ8" s="523"/>
      <c r="DA8" s="524"/>
      <c r="DB8" s="522">
        <v>0.76</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112229</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633615</v>
      </c>
      <c r="BO9" s="414"/>
      <c r="BP9" s="414"/>
      <c r="BQ9" s="414"/>
      <c r="BR9" s="414"/>
      <c r="BS9" s="414"/>
      <c r="BT9" s="414"/>
      <c r="BU9" s="415"/>
      <c r="BV9" s="413">
        <v>324728</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12.2</v>
      </c>
      <c r="CU9" s="384"/>
      <c r="CV9" s="384"/>
      <c r="CW9" s="384"/>
      <c r="CX9" s="384"/>
      <c r="CY9" s="384"/>
      <c r="CZ9" s="384"/>
      <c r="DA9" s="385"/>
      <c r="DB9" s="383">
        <v>12.8</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115002</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28700</v>
      </c>
      <c r="BO10" s="414"/>
      <c r="BP10" s="414"/>
      <c r="BQ10" s="414"/>
      <c r="BR10" s="414"/>
      <c r="BS10" s="414"/>
      <c r="BT10" s="414"/>
      <c r="BU10" s="415"/>
      <c r="BV10" s="413">
        <v>5246</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v>34130</v>
      </c>
      <c r="BO11" s="414"/>
      <c r="BP11" s="414"/>
      <c r="BQ11" s="414"/>
      <c r="BR11" s="414"/>
      <c r="BS11" s="414"/>
      <c r="BT11" s="414"/>
      <c r="BU11" s="415"/>
      <c r="BV11" s="413">
        <v>10206</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114289</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112875</v>
      </c>
      <c r="S13" s="515"/>
      <c r="T13" s="515"/>
      <c r="U13" s="515"/>
      <c r="V13" s="516"/>
      <c r="W13" s="502" t="s">
        <v>120</v>
      </c>
      <c r="X13" s="426"/>
      <c r="Y13" s="426"/>
      <c r="Z13" s="426"/>
      <c r="AA13" s="426"/>
      <c r="AB13" s="427"/>
      <c r="AC13" s="389">
        <v>2930</v>
      </c>
      <c r="AD13" s="390"/>
      <c r="AE13" s="390"/>
      <c r="AF13" s="390"/>
      <c r="AG13" s="391"/>
      <c r="AH13" s="389">
        <v>4040</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696445</v>
      </c>
      <c r="BO13" s="414"/>
      <c r="BP13" s="414"/>
      <c r="BQ13" s="414"/>
      <c r="BR13" s="414"/>
      <c r="BS13" s="414"/>
      <c r="BT13" s="414"/>
      <c r="BU13" s="415"/>
      <c r="BV13" s="413">
        <v>340180</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6.4</v>
      </c>
      <c r="CU13" s="384"/>
      <c r="CV13" s="384"/>
      <c r="CW13" s="384"/>
      <c r="CX13" s="384"/>
      <c r="CY13" s="384"/>
      <c r="CZ13" s="384"/>
      <c r="DA13" s="385"/>
      <c r="DB13" s="383">
        <v>6.9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114963</v>
      </c>
      <c r="S14" s="515"/>
      <c r="T14" s="515"/>
      <c r="U14" s="515"/>
      <c r="V14" s="516"/>
      <c r="W14" s="517"/>
      <c r="X14" s="429"/>
      <c r="Y14" s="429"/>
      <c r="Z14" s="429"/>
      <c r="AA14" s="429"/>
      <c r="AB14" s="430"/>
      <c r="AC14" s="507">
        <v>5.3</v>
      </c>
      <c r="AD14" s="508"/>
      <c r="AE14" s="508"/>
      <c r="AF14" s="508"/>
      <c r="AG14" s="509"/>
      <c r="AH14" s="507">
        <v>6.8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v>9.1999999999999993</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113624</v>
      </c>
      <c r="S15" s="515"/>
      <c r="T15" s="515"/>
      <c r="U15" s="515"/>
      <c r="V15" s="516"/>
      <c r="W15" s="502" t="s">
        <v>127</v>
      </c>
      <c r="X15" s="426"/>
      <c r="Y15" s="426"/>
      <c r="Z15" s="426"/>
      <c r="AA15" s="426"/>
      <c r="AB15" s="427"/>
      <c r="AC15" s="389">
        <v>16419</v>
      </c>
      <c r="AD15" s="390"/>
      <c r="AE15" s="390"/>
      <c r="AF15" s="390"/>
      <c r="AG15" s="391"/>
      <c r="AH15" s="389">
        <v>18502</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13390462</v>
      </c>
      <c r="BO15" s="409"/>
      <c r="BP15" s="409"/>
      <c r="BQ15" s="409"/>
      <c r="BR15" s="409"/>
      <c r="BS15" s="409"/>
      <c r="BT15" s="409"/>
      <c r="BU15" s="410"/>
      <c r="BV15" s="408">
        <v>13116326</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29.7</v>
      </c>
      <c r="AD16" s="508"/>
      <c r="AE16" s="508"/>
      <c r="AF16" s="508"/>
      <c r="AG16" s="509"/>
      <c r="AH16" s="507">
        <v>31.1</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17804113</v>
      </c>
      <c r="BO16" s="414"/>
      <c r="BP16" s="414"/>
      <c r="BQ16" s="414"/>
      <c r="BR16" s="414"/>
      <c r="BS16" s="414"/>
      <c r="BT16" s="414"/>
      <c r="BU16" s="415"/>
      <c r="BV16" s="413">
        <v>17228883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35927</v>
      </c>
      <c r="AD17" s="390"/>
      <c r="AE17" s="390"/>
      <c r="AF17" s="390"/>
      <c r="AG17" s="391"/>
      <c r="AH17" s="389">
        <v>36435</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17017795</v>
      </c>
      <c r="BO17" s="414"/>
      <c r="BP17" s="414"/>
      <c r="BQ17" s="414"/>
      <c r="BR17" s="414"/>
      <c r="BS17" s="414"/>
      <c r="BT17" s="414"/>
      <c r="BU17" s="415"/>
      <c r="BV17" s="413">
        <v>16837292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133.30000000000001</v>
      </c>
      <c r="M18" s="478"/>
      <c r="N18" s="478"/>
      <c r="O18" s="478"/>
      <c r="P18" s="478"/>
      <c r="Q18" s="478"/>
      <c r="R18" s="479"/>
      <c r="S18" s="479"/>
      <c r="T18" s="479"/>
      <c r="U18" s="479"/>
      <c r="V18" s="480"/>
      <c r="W18" s="494"/>
      <c r="X18" s="495"/>
      <c r="Y18" s="495"/>
      <c r="Z18" s="495"/>
      <c r="AA18" s="495"/>
      <c r="AB18" s="503"/>
      <c r="AC18" s="377">
        <v>65</v>
      </c>
      <c r="AD18" s="378"/>
      <c r="AE18" s="378"/>
      <c r="AF18" s="378"/>
      <c r="AG18" s="481"/>
      <c r="AH18" s="377">
        <v>61.2</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22329378</v>
      </c>
      <c r="BO18" s="414"/>
      <c r="BP18" s="414"/>
      <c r="BQ18" s="414"/>
      <c r="BR18" s="414"/>
      <c r="BS18" s="414"/>
      <c r="BT18" s="414"/>
      <c r="BU18" s="415"/>
      <c r="BV18" s="413">
        <v>22200589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842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29858753</v>
      </c>
      <c r="BO19" s="414"/>
      <c r="BP19" s="414"/>
      <c r="BQ19" s="414"/>
      <c r="BR19" s="414"/>
      <c r="BS19" s="414"/>
      <c r="BT19" s="414"/>
      <c r="BU19" s="415"/>
      <c r="BV19" s="413">
        <v>29354740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41034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32141005</v>
      </c>
      <c r="BO23" s="414"/>
      <c r="BP23" s="414"/>
      <c r="BQ23" s="414"/>
      <c r="BR23" s="414"/>
      <c r="BS23" s="414"/>
      <c r="BT23" s="414"/>
      <c r="BU23" s="415"/>
      <c r="BV23" s="413">
        <v>33077014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9100</v>
      </c>
      <c r="R24" s="390"/>
      <c r="S24" s="390"/>
      <c r="T24" s="390"/>
      <c r="U24" s="390"/>
      <c r="V24" s="391"/>
      <c r="W24" s="455"/>
      <c r="X24" s="446"/>
      <c r="Y24" s="447"/>
      <c r="Z24" s="386" t="s">
        <v>151</v>
      </c>
      <c r="AA24" s="387"/>
      <c r="AB24" s="387"/>
      <c r="AC24" s="387"/>
      <c r="AD24" s="387"/>
      <c r="AE24" s="387"/>
      <c r="AF24" s="387"/>
      <c r="AG24" s="388"/>
      <c r="AH24" s="389">
        <v>602</v>
      </c>
      <c r="AI24" s="390"/>
      <c r="AJ24" s="390"/>
      <c r="AK24" s="390"/>
      <c r="AL24" s="391"/>
      <c r="AM24" s="389">
        <v>1941450</v>
      </c>
      <c r="AN24" s="390"/>
      <c r="AO24" s="390"/>
      <c r="AP24" s="390"/>
      <c r="AQ24" s="390"/>
      <c r="AR24" s="391"/>
      <c r="AS24" s="389">
        <v>3225</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28588398</v>
      </c>
      <c r="BO24" s="414"/>
      <c r="BP24" s="414"/>
      <c r="BQ24" s="414"/>
      <c r="BR24" s="414"/>
      <c r="BS24" s="414"/>
      <c r="BT24" s="414"/>
      <c r="BU24" s="415"/>
      <c r="BV24" s="413">
        <v>28944267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7820</v>
      </c>
      <c r="R25" s="390"/>
      <c r="S25" s="390"/>
      <c r="T25" s="390"/>
      <c r="U25" s="390"/>
      <c r="V25" s="391"/>
      <c r="W25" s="455"/>
      <c r="X25" s="446"/>
      <c r="Y25" s="447"/>
      <c r="Z25" s="386" t="s">
        <v>154</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3694616</v>
      </c>
      <c r="BO25" s="409"/>
      <c r="BP25" s="409"/>
      <c r="BQ25" s="409"/>
      <c r="BR25" s="409"/>
      <c r="BS25" s="409"/>
      <c r="BT25" s="409"/>
      <c r="BU25" s="410"/>
      <c r="BV25" s="408">
        <v>3851508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7190</v>
      </c>
      <c r="R26" s="390"/>
      <c r="S26" s="390"/>
      <c r="T26" s="390"/>
      <c r="U26" s="390"/>
      <c r="V26" s="391"/>
      <c r="W26" s="455"/>
      <c r="X26" s="446"/>
      <c r="Y26" s="447"/>
      <c r="Z26" s="386" t="s">
        <v>157</v>
      </c>
      <c r="AA26" s="468"/>
      <c r="AB26" s="468"/>
      <c r="AC26" s="468"/>
      <c r="AD26" s="468"/>
      <c r="AE26" s="468"/>
      <c r="AF26" s="468"/>
      <c r="AG26" s="469"/>
      <c r="AH26" s="389">
        <v>20</v>
      </c>
      <c r="AI26" s="390"/>
      <c r="AJ26" s="390"/>
      <c r="AK26" s="390"/>
      <c r="AL26" s="391"/>
      <c r="AM26" s="389">
        <v>59820</v>
      </c>
      <c r="AN26" s="390"/>
      <c r="AO26" s="390"/>
      <c r="AP26" s="390"/>
      <c r="AQ26" s="390"/>
      <c r="AR26" s="391"/>
      <c r="AS26" s="389">
        <v>2991</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v>60000</v>
      </c>
      <c r="BO26" s="414"/>
      <c r="BP26" s="414"/>
      <c r="BQ26" s="414"/>
      <c r="BR26" s="414"/>
      <c r="BS26" s="414"/>
      <c r="BT26" s="414"/>
      <c r="BU26" s="415"/>
      <c r="BV26" s="413">
        <v>60000</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4520</v>
      </c>
      <c r="R27" s="390"/>
      <c r="S27" s="390"/>
      <c r="T27" s="390"/>
      <c r="U27" s="390"/>
      <c r="V27" s="391"/>
      <c r="W27" s="455"/>
      <c r="X27" s="446"/>
      <c r="Y27" s="447"/>
      <c r="Z27" s="386" t="s">
        <v>160</v>
      </c>
      <c r="AA27" s="387"/>
      <c r="AB27" s="387"/>
      <c r="AC27" s="387"/>
      <c r="AD27" s="387"/>
      <c r="AE27" s="387"/>
      <c r="AF27" s="387"/>
      <c r="AG27" s="388"/>
      <c r="AH27" s="389">
        <v>60</v>
      </c>
      <c r="AI27" s="390"/>
      <c r="AJ27" s="390"/>
      <c r="AK27" s="390"/>
      <c r="AL27" s="391"/>
      <c r="AM27" s="389">
        <v>180655</v>
      </c>
      <c r="AN27" s="390"/>
      <c r="AO27" s="390"/>
      <c r="AP27" s="390"/>
      <c r="AQ27" s="390"/>
      <c r="AR27" s="391"/>
      <c r="AS27" s="389">
        <v>3011</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952539</v>
      </c>
      <c r="BO27" s="417"/>
      <c r="BP27" s="417"/>
      <c r="BQ27" s="417"/>
      <c r="BR27" s="417"/>
      <c r="BS27" s="417"/>
      <c r="BT27" s="417"/>
      <c r="BU27" s="418"/>
      <c r="BV27" s="416">
        <v>950410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4040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2851888</v>
      </c>
      <c r="BO28" s="409"/>
      <c r="BP28" s="409"/>
      <c r="BQ28" s="409"/>
      <c r="BR28" s="409"/>
      <c r="BS28" s="409"/>
      <c r="BT28" s="409"/>
      <c r="BU28" s="410"/>
      <c r="BV28" s="408">
        <v>2823188</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26</v>
      </c>
      <c r="M29" s="390"/>
      <c r="N29" s="390"/>
      <c r="O29" s="390"/>
      <c r="P29" s="391"/>
      <c r="Q29" s="389">
        <v>3780</v>
      </c>
      <c r="R29" s="390"/>
      <c r="S29" s="390"/>
      <c r="T29" s="390"/>
      <c r="U29" s="390"/>
      <c r="V29" s="391"/>
      <c r="W29" s="456"/>
      <c r="X29" s="457"/>
      <c r="Y29" s="458"/>
      <c r="Z29" s="386" t="s">
        <v>167</v>
      </c>
      <c r="AA29" s="387"/>
      <c r="AB29" s="387"/>
      <c r="AC29" s="387"/>
      <c r="AD29" s="387"/>
      <c r="AE29" s="387"/>
      <c r="AF29" s="387"/>
      <c r="AG29" s="388"/>
      <c r="AH29" s="389">
        <v>662</v>
      </c>
      <c r="AI29" s="390"/>
      <c r="AJ29" s="390"/>
      <c r="AK29" s="390"/>
      <c r="AL29" s="391"/>
      <c r="AM29" s="389">
        <v>2122105</v>
      </c>
      <c r="AN29" s="390"/>
      <c r="AO29" s="390"/>
      <c r="AP29" s="390"/>
      <c r="AQ29" s="390"/>
      <c r="AR29" s="391"/>
      <c r="AS29" s="389">
        <v>3206</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966539</v>
      </c>
      <c r="BO29" s="414"/>
      <c r="BP29" s="414"/>
      <c r="BQ29" s="414"/>
      <c r="BR29" s="414"/>
      <c r="BS29" s="414"/>
      <c r="BT29" s="414"/>
      <c r="BU29" s="415"/>
      <c r="BV29" s="413">
        <v>999654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98.5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5992681</v>
      </c>
      <c r="BO30" s="417"/>
      <c r="BP30" s="417"/>
      <c r="BQ30" s="417"/>
      <c r="BR30" s="417"/>
      <c r="BS30" s="417"/>
      <c r="BT30" s="417"/>
      <c r="BU30" s="418"/>
      <c r="BV30" s="416">
        <v>6512871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7</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11</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13</v>
      </c>
      <c r="BF34" s="373"/>
      <c r="BG34" s="372" t="str">
        <f>IF('各会計、関係団体の財政状況及び健全化判断比率'!B34="","",'各会計、関係団体の財政状況及び健全化判断比率'!B34)</f>
        <v>農業集落排水事業特別会計</v>
      </c>
      <c r="BH34" s="372"/>
      <c r="BI34" s="372"/>
      <c r="BJ34" s="372"/>
      <c r="BK34" s="372"/>
      <c r="BL34" s="372"/>
      <c r="BM34" s="372"/>
      <c r="BN34" s="372"/>
      <c r="BO34" s="372"/>
      <c r="BP34" s="372"/>
      <c r="BQ34" s="372"/>
      <c r="BR34" s="372"/>
      <c r="BS34" s="372"/>
      <c r="BT34" s="372"/>
      <c r="BU34" s="372"/>
      <c r="BV34" s="165"/>
      <c r="BW34" s="373">
        <f>IF(BY34="","",MAX(C34:D43,U34:V43,AM34:AN43,BE34:BF43)+1)</f>
        <v>16</v>
      </c>
      <c r="BX34" s="373"/>
      <c r="BY34" s="372" t="str">
        <f>IF('各会計、関係団体の財政状況及び健全化判断比率'!B68="","",'各会計、関係団体の財政状況及び健全化判断比率'!B68)</f>
        <v>加須市・羽生市水防事務組合</v>
      </c>
      <c r="BZ34" s="372"/>
      <c r="CA34" s="372"/>
      <c r="CB34" s="372"/>
      <c r="CC34" s="372"/>
      <c r="CD34" s="372"/>
      <c r="CE34" s="372"/>
      <c r="CF34" s="372"/>
      <c r="CG34" s="372"/>
      <c r="CH34" s="372"/>
      <c r="CI34" s="372"/>
      <c r="CJ34" s="372"/>
      <c r="CK34" s="372"/>
      <c r="CL34" s="372"/>
      <c r="CM34" s="372"/>
      <c r="CN34" s="165"/>
      <c r="CO34" s="373">
        <f>IF(CQ34="","",MAX(C34:D43,U34:V43,AM34:AN43,BE34:BF43,BW34:BX43)+1)</f>
        <v>25</v>
      </c>
      <c r="CP34" s="373"/>
      <c r="CQ34" s="372" t="str">
        <f>IF('各会計、関係団体の財政状況及び健全化判断比率'!BS7="","",'各会計、関係団体の財政状況及び健全化判断比率'!BS7)</f>
        <v>浮野食品</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住宅新築資金等貸付事業特別会計</v>
      </c>
      <c r="F35" s="372"/>
      <c r="G35" s="372"/>
      <c r="H35" s="372"/>
      <c r="I35" s="372"/>
      <c r="J35" s="372"/>
      <c r="K35" s="372"/>
      <c r="L35" s="372"/>
      <c r="M35" s="372"/>
      <c r="N35" s="372"/>
      <c r="O35" s="372"/>
      <c r="P35" s="372"/>
      <c r="Q35" s="372"/>
      <c r="R35" s="372"/>
      <c r="S35" s="372"/>
      <c r="T35" s="165"/>
      <c r="U35" s="373">
        <f>IF(W35="","",U34+1)</f>
        <v>8</v>
      </c>
      <c r="V35" s="373"/>
      <c r="W35" s="372" t="str">
        <f>IF('各会計、関係団体の財政状況及び健全化判断比率'!B29="","",'各会計、関係団体の財政状況及び健全化判断比率'!B29)</f>
        <v>国民健康保険直営診療所特別会計</v>
      </c>
      <c r="X35" s="372"/>
      <c r="Y35" s="372"/>
      <c r="Z35" s="372"/>
      <c r="AA35" s="372"/>
      <c r="AB35" s="372"/>
      <c r="AC35" s="372"/>
      <c r="AD35" s="372"/>
      <c r="AE35" s="372"/>
      <c r="AF35" s="372"/>
      <c r="AG35" s="372"/>
      <c r="AH35" s="372"/>
      <c r="AI35" s="372"/>
      <c r="AJ35" s="372"/>
      <c r="AK35" s="372"/>
      <c r="AL35" s="165"/>
      <c r="AM35" s="373">
        <f t="shared" ref="AM35:AM43" si="0">IF(AO35="","",AM34+1)</f>
        <v>12</v>
      </c>
      <c r="AN35" s="373"/>
      <c r="AO35" s="372" t="str">
        <f>IF('各会計、関係団体の財政状況及び健全化判断比率'!B33="","",'各会計、関係団体の財政状況及び健全化判断比率'!B33)</f>
        <v>下水道事業会計</v>
      </c>
      <c r="AP35" s="372"/>
      <c r="AQ35" s="372"/>
      <c r="AR35" s="372"/>
      <c r="AS35" s="372"/>
      <c r="AT35" s="372"/>
      <c r="AU35" s="372"/>
      <c r="AV35" s="372"/>
      <c r="AW35" s="372"/>
      <c r="AX35" s="372"/>
      <c r="AY35" s="372"/>
      <c r="AZ35" s="372"/>
      <c r="BA35" s="372"/>
      <c r="BB35" s="372"/>
      <c r="BC35" s="372"/>
      <c r="BD35" s="165"/>
      <c r="BE35" s="373">
        <f t="shared" ref="BE35:BE43" si="1">IF(BG35="","",BE34+1)</f>
        <v>14</v>
      </c>
      <c r="BF35" s="373"/>
      <c r="BG35" s="372" t="str">
        <f>IF('各会計、関係団体の財政状況及び健全化判断比率'!B35="","",'各会計、関係団体の財政状況及び健全化判断比率'!B35)</f>
        <v>加須都市計画事業三俣第二土地区画整理事業特別会計</v>
      </c>
      <c r="BH35" s="372"/>
      <c r="BI35" s="372"/>
      <c r="BJ35" s="372"/>
      <c r="BK35" s="372"/>
      <c r="BL35" s="372"/>
      <c r="BM35" s="372"/>
      <c r="BN35" s="372"/>
      <c r="BO35" s="372"/>
      <c r="BP35" s="372"/>
      <c r="BQ35" s="372"/>
      <c r="BR35" s="372"/>
      <c r="BS35" s="372"/>
      <c r="BT35" s="372"/>
      <c r="BU35" s="372"/>
      <c r="BV35" s="165"/>
      <c r="BW35" s="373">
        <f t="shared" ref="BW35:BW43" si="2">IF(BY35="","",BW34+1)</f>
        <v>17</v>
      </c>
      <c r="BX35" s="373"/>
      <c r="BY35" s="372" t="str">
        <f>IF('各会計、関係団体の財政状況及び健全化判断比率'!B69="","",'各会計、関係団体の財政状況及び健全化判断比率'!B69)</f>
        <v>広域利根斎場組合</v>
      </c>
      <c r="BZ35" s="372"/>
      <c r="CA35" s="372"/>
      <c r="CB35" s="372"/>
      <c r="CC35" s="372"/>
      <c r="CD35" s="372"/>
      <c r="CE35" s="372"/>
      <c r="CF35" s="372"/>
      <c r="CG35" s="372"/>
      <c r="CH35" s="372"/>
      <c r="CI35" s="372"/>
      <c r="CJ35" s="372"/>
      <c r="CK35" s="372"/>
      <c r="CL35" s="372"/>
      <c r="CM35" s="372"/>
      <c r="CN35" s="165"/>
      <c r="CO35" s="373">
        <f t="shared" ref="CO35:CO43" si="3">IF(CQ35="","",CO34+1)</f>
        <v>26</v>
      </c>
      <c r="CP35" s="373"/>
      <c r="CQ35" s="372" t="str">
        <f>IF('各会計、関係団体の財政状況及び健全化判断比率'!BS8="","",'各会計、関係団体の財政状況及び健全化判断比率'!BS8)</f>
        <v>米米倶楽部</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加須都市計画事業野中土地区画整理事業特別会計（普通会計）</v>
      </c>
      <c r="F36" s="372"/>
      <c r="G36" s="372"/>
      <c r="H36" s="372"/>
      <c r="I36" s="372"/>
      <c r="J36" s="372"/>
      <c r="K36" s="372"/>
      <c r="L36" s="372"/>
      <c r="M36" s="372"/>
      <c r="N36" s="372"/>
      <c r="O36" s="372"/>
      <c r="P36" s="372"/>
      <c r="Q36" s="372"/>
      <c r="R36" s="372"/>
      <c r="S36" s="372"/>
      <c r="T36" s="165"/>
      <c r="U36" s="373">
        <f t="shared" ref="U36:U43" si="4">IF(W36="","",U35+1)</f>
        <v>9</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15</v>
      </c>
      <c r="BF36" s="373"/>
      <c r="BG36" s="372" t="str">
        <f>IF('各会計、関係団体の財政状況及び健全化判断比率'!B36="","",'各会計、関係団体の財政状況及び健全化判断比率'!B36)</f>
        <v>加須都市計画事業野中土地区画整理事業特別会計</v>
      </c>
      <c r="BH36" s="372"/>
      <c r="BI36" s="372"/>
      <c r="BJ36" s="372"/>
      <c r="BK36" s="372"/>
      <c r="BL36" s="372"/>
      <c r="BM36" s="372"/>
      <c r="BN36" s="372"/>
      <c r="BO36" s="372"/>
      <c r="BP36" s="372"/>
      <c r="BQ36" s="372"/>
      <c r="BR36" s="372"/>
      <c r="BS36" s="372"/>
      <c r="BT36" s="372"/>
      <c r="BU36" s="372"/>
      <c r="BV36" s="165"/>
      <c r="BW36" s="373">
        <f t="shared" si="2"/>
        <v>18</v>
      </c>
      <c r="BX36" s="373"/>
      <c r="BY36" s="372" t="str">
        <f>IF('各会計、関係団体の財政状況及び健全化判断比率'!B70="","",'各会計、関係団体の財政状況及び健全化判断比率'!B70)</f>
        <v>埼玉県都市競艇組合</v>
      </c>
      <c r="BZ36" s="372"/>
      <c r="CA36" s="372"/>
      <c r="CB36" s="372"/>
      <c r="CC36" s="372"/>
      <c r="CD36" s="372"/>
      <c r="CE36" s="372"/>
      <c r="CF36" s="372"/>
      <c r="CG36" s="372"/>
      <c r="CH36" s="372"/>
      <c r="CI36" s="372"/>
      <c r="CJ36" s="372"/>
      <c r="CK36" s="372"/>
      <c r="CL36" s="372"/>
      <c r="CM36" s="372"/>
      <c r="CN36" s="165"/>
      <c r="CO36" s="373">
        <f t="shared" si="3"/>
        <v>27</v>
      </c>
      <c r="CP36" s="373"/>
      <c r="CQ36" s="372" t="str">
        <f>IF('各会計、関係団体の財政状況及び健全化判断比率'!BS9="","",'各会計、関係団体の財政状況及び健全化判断比率'!BS9)</f>
        <v>渡良瀬遊水地アクリメーション振興財団</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v>
      </c>
      <c r="DH36" s="374"/>
      <c r="DI36" s="169"/>
      <c r="DJ36" s="137"/>
      <c r="DK36" s="137"/>
      <c r="DL36" s="137"/>
      <c r="DM36" s="137"/>
      <c r="DN36" s="137"/>
      <c r="DO36" s="137"/>
    </row>
    <row r="37" spans="1:119" ht="32.25" customHeight="1">
      <c r="A37" s="138"/>
      <c r="B37" s="164"/>
      <c r="C37" s="373">
        <f>IF(E37="","",C36+1)</f>
        <v>4</v>
      </c>
      <c r="D37" s="373"/>
      <c r="E37" s="372" t="str">
        <f>IF('各会計、関係団体の財政状況及び健全化判断比率'!B10="","",'各会計、関係団体の財政状況及び健全化判断比率'!B10)</f>
        <v>加須都市計画事業栗橋駅西（大利根地区）土地区画整理事業特別会計</v>
      </c>
      <c r="F37" s="372"/>
      <c r="G37" s="372"/>
      <c r="H37" s="372"/>
      <c r="I37" s="372"/>
      <c r="J37" s="372"/>
      <c r="K37" s="372"/>
      <c r="L37" s="372"/>
      <c r="M37" s="372"/>
      <c r="N37" s="372"/>
      <c r="O37" s="372"/>
      <c r="P37" s="372"/>
      <c r="Q37" s="372"/>
      <c r="R37" s="372"/>
      <c r="S37" s="372"/>
      <c r="T37" s="165"/>
      <c r="U37" s="373">
        <f t="shared" si="4"/>
        <v>10</v>
      </c>
      <c r="V37" s="373"/>
      <c r="W37" s="372" t="str">
        <f>IF('各会計、関係団体の財政状況及び健全化判断比率'!B31="","",'各会計、関係団体の財政状況及び健全化判断比率'!B31)</f>
        <v>介護保険事業特別会計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19</v>
      </c>
      <c r="BX37" s="373"/>
      <c r="BY37" s="372" t="str">
        <f>IF('各会計、関係団体の財政状況及び健全化判断比率'!B71="","",'各会計、関係団体の財政状況及び健全化判断比率'!B71)</f>
        <v>埼玉県後期高齢者医療広域連合（一般会計）</v>
      </c>
      <c r="BZ37" s="372"/>
      <c r="CA37" s="372"/>
      <c r="CB37" s="372"/>
      <c r="CC37" s="372"/>
      <c r="CD37" s="372"/>
      <c r="CE37" s="372"/>
      <c r="CF37" s="372"/>
      <c r="CG37" s="372"/>
      <c r="CH37" s="372"/>
      <c r="CI37" s="372"/>
      <c r="CJ37" s="372"/>
      <c r="CK37" s="372"/>
      <c r="CL37" s="372"/>
      <c r="CM37" s="372"/>
      <c r="CN37" s="165"/>
      <c r="CO37" s="373">
        <f t="shared" si="3"/>
        <v>28</v>
      </c>
      <c r="CP37" s="373"/>
      <c r="CQ37" s="372" t="str">
        <f>IF('各会計、関係団体の財政状況及び健全化判断比率'!BS10="","",'各会計、関係団体の財政状況及び健全化判断比率'!BS10)</f>
        <v>かぞ農業公社</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f t="shared" ref="C38:C43" si="5">IF(E38="","",C37+1)</f>
        <v>5</v>
      </c>
      <c r="D38" s="373"/>
      <c r="E38" s="372" t="str">
        <f>IF('各会計、関係団体の財政状況及び健全化判断比率'!B11="","",'各会計、関係団体の財政状況及び健全化判断比率'!B11)</f>
        <v>河野博士育英事業特別会計</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20</v>
      </c>
      <c r="BX38" s="373"/>
      <c r="BY38" s="372" t="str">
        <f>IF('各会計、関係団体の財政状況及び健全化判断比率'!B72="","",'各会計、関係団体の財政状況及び健全化判断比率'!B72)</f>
        <v>埼玉県後期高齢者医療広域連合（特別会計）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f t="shared" si="5"/>
        <v>6</v>
      </c>
      <c r="D39" s="373"/>
      <c r="E39" s="372" t="str">
        <f>IF('各会計、関係団体の財政状況及び健全化判断比率'!B12="","",'各会計、関係団体の財政状況及び健全化判断比率'!B12)</f>
        <v>加須都市計画事業不動岡土地区画整理事業特別会計</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21</v>
      </c>
      <c r="BX39" s="373"/>
      <c r="BY39" s="372" t="str">
        <f>IF('各会計、関係団体の財政状況及び健全化判断比率'!B73="","",'各会計、関係団体の財政状況及び健全化判断比率'!B73)</f>
        <v>埼玉県市町村総合事務組合（一般会計）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22</v>
      </c>
      <c r="BX40" s="373"/>
      <c r="BY40" s="372" t="str">
        <f>IF('各会計、関係団体の財政状況及び健全化判断比率'!B74="","",'各会計、関係団体の財政状況及び健全化判断比率'!B74)</f>
        <v>埼玉県市町村総合事務組合（交通災害特別会計）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23</v>
      </c>
      <c r="BX41" s="373"/>
      <c r="BY41" s="372" t="str">
        <f>IF('各会計、関係団体の財政状況及び健全化判断比率'!B75="","",'各会計、関係団体の財政状況及び健全化判断比率'!B75)</f>
        <v>彩の国さいたま人づくり広域連合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24</v>
      </c>
      <c r="BX42" s="373"/>
      <c r="BY42" s="372" t="str">
        <f>IF('各会計、関係団体の財政状況及び健全化判断比率'!B76="","",'各会計、関係団体の財政状況及び健全化判断比率'!B76)</f>
        <v>埼玉東部消防組合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topLeftCell="G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81" t="s">
        <v>530</v>
      </c>
      <c r="D34" s="1181"/>
      <c r="E34" s="1182"/>
      <c r="F34" s="32">
        <v>0.01</v>
      </c>
      <c r="G34" s="33">
        <v>0.01</v>
      </c>
      <c r="H34" s="33">
        <v>7.0000000000000007E-2</v>
      </c>
      <c r="I34" s="33">
        <v>0.16</v>
      </c>
      <c r="J34" s="34" t="s">
        <v>531</v>
      </c>
      <c r="K34" s="22"/>
      <c r="L34" s="22"/>
      <c r="M34" s="22"/>
      <c r="N34" s="22"/>
      <c r="O34" s="22"/>
      <c r="P34" s="22"/>
    </row>
    <row r="35" spans="1:16" ht="39" customHeight="1">
      <c r="A35" s="22"/>
      <c r="B35" s="35"/>
      <c r="C35" s="1175" t="s">
        <v>532</v>
      </c>
      <c r="D35" s="1176"/>
      <c r="E35" s="1177"/>
      <c r="F35" s="36">
        <v>9.2200000000000006</v>
      </c>
      <c r="G35" s="37">
        <v>9.4499999999999993</v>
      </c>
      <c r="H35" s="37">
        <v>9.1999999999999993</v>
      </c>
      <c r="I35" s="37">
        <v>10.39</v>
      </c>
      <c r="J35" s="38">
        <v>13.16</v>
      </c>
      <c r="K35" s="22"/>
      <c r="L35" s="22"/>
      <c r="M35" s="22"/>
      <c r="N35" s="22"/>
      <c r="O35" s="22"/>
      <c r="P35" s="22"/>
    </row>
    <row r="36" spans="1:16" ht="39" customHeight="1">
      <c r="A36" s="22"/>
      <c r="B36" s="35"/>
      <c r="C36" s="1175" t="s">
        <v>533</v>
      </c>
      <c r="D36" s="1176"/>
      <c r="E36" s="1177"/>
      <c r="F36" s="36">
        <v>6.37</v>
      </c>
      <c r="G36" s="37">
        <v>7.32</v>
      </c>
      <c r="H36" s="37">
        <v>7.93</v>
      </c>
      <c r="I36" s="37">
        <v>8.07</v>
      </c>
      <c r="J36" s="38">
        <v>8.6</v>
      </c>
      <c r="K36" s="22"/>
      <c r="L36" s="22"/>
      <c r="M36" s="22"/>
      <c r="N36" s="22"/>
      <c r="O36" s="22"/>
      <c r="P36" s="22"/>
    </row>
    <row r="37" spans="1:16" ht="39" customHeight="1">
      <c r="A37" s="22"/>
      <c r="B37" s="35"/>
      <c r="C37" s="1175" t="s">
        <v>534</v>
      </c>
      <c r="D37" s="1176"/>
      <c r="E37" s="1177"/>
      <c r="F37" s="36">
        <v>2.54</v>
      </c>
      <c r="G37" s="37">
        <v>2.86</v>
      </c>
      <c r="H37" s="37">
        <v>3.13</v>
      </c>
      <c r="I37" s="37">
        <v>3.25</v>
      </c>
      <c r="J37" s="38">
        <v>3.59</v>
      </c>
      <c r="K37" s="22"/>
      <c r="L37" s="22"/>
      <c r="M37" s="22"/>
      <c r="N37" s="22"/>
      <c r="O37" s="22"/>
      <c r="P37" s="22"/>
    </row>
    <row r="38" spans="1:16" ht="39" customHeight="1">
      <c r="A38" s="22"/>
      <c r="B38" s="35"/>
      <c r="C38" s="1175" t="s">
        <v>535</v>
      </c>
      <c r="D38" s="1176"/>
      <c r="E38" s="1177"/>
      <c r="F38" s="36" t="s">
        <v>486</v>
      </c>
      <c r="G38" s="37" t="s">
        <v>486</v>
      </c>
      <c r="H38" s="37" t="s">
        <v>486</v>
      </c>
      <c r="I38" s="37" t="s">
        <v>486</v>
      </c>
      <c r="J38" s="38">
        <v>2.46</v>
      </c>
      <c r="K38" s="22"/>
      <c r="L38" s="22"/>
      <c r="M38" s="22"/>
      <c r="N38" s="22"/>
      <c r="O38" s="22"/>
      <c r="P38" s="22"/>
    </row>
    <row r="39" spans="1:16" ht="39" customHeight="1">
      <c r="A39" s="22"/>
      <c r="B39" s="35"/>
      <c r="C39" s="1175" t="s">
        <v>536</v>
      </c>
      <c r="D39" s="1176"/>
      <c r="E39" s="1177"/>
      <c r="F39" s="36">
        <v>0.87</v>
      </c>
      <c r="G39" s="37">
        <v>1.01</v>
      </c>
      <c r="H39" s="37">
        <v>0.84</v>
      </c>
      <c r="I39" s="37">
        <v>0.74</v>
      </c>
      <c r="J39" s="38">
        <v>1.05</v>
      </c>
      <c r="K39" s="22"/>
      <c r="L39" s="22"/>
      <c r="M39" s="22"/>
      <c r="N39" s="22"/>
      <c r="O39" s="22"/>
      <c r="P39" s="22"/>
    </row>
    <row r="40" spans="1:16" ht="39" customHeight="1">
      <c r="A40" s="22"/>
      <c r="B40" s="35"/>
      <c r="C40" s="1175" t="s">
        <v>537</v>
      </c>
      <c r="D40" s="1176"/>
      <c r="E40" s="1177"/>
      <c r="F40" s="36">
        <v>2.72</v>
      </c>
      <c r="G40" s="37">
        <v>4.13</v>
      </c>
      <c r="H40" s="37">
        <v>4.49</v>
      </c>
      <c r="I40" s="37">
        <v>2.88</v>
      </c>
      <c r="J40" s="38">
        <v>0.54</v>
      </c>
      <c r="K40" s="22"/>
      <c r="L40" s="22"/>
      <c r="M40" s="22"/>
      <c r="N40" s="22"/>
      <c r="O40" s="22"/>
      <c r="P40" s="22"/>
    </row>
    <row r="41" spans="1:16" ht="39" customHeight="1">
      <c r="A41" s="22"/>
      <c r="B41" s="35"/>
      <c r="C41" s="1175" t="s">
        <v>538</v>
      </c>
      <c r="D41" s="1176"/>
      <c r="E41" s="1177"/>
      <c r="F41" s="36">
        <v>0.56000000000000005</v>
      </c>
      <c r="G41" s="37">
        <v>0.55000000000000004</v>
      </c>
      <c r="H41" s="37">
        <v>0.45</v>
      </c>
      <c r="I41" s="37">
        <v>0.25</v>
      </c>
      <c r="J41" s="38">
        <v>0.15</v>
      </c>
      <c r="K41" s="22"/>
      <c r="L41" s="22"/>
      <c r="M41" s="22"/>
      <c r="N41" s="22"/>
      <c r="O41" s="22"/>
      <c r="P41" s="22"/>
    </row>
    <row r="42" spans="1:16" ht="39" customHeight="1">
      <c r="A42" s="22"/>
      <c r="B42" s="39"/>
      <c r="C42" s="1175" t="s">
        <v>539</v>
      </c>
      <c r="D42" s="1176"/>
      <c r="E42" s="1177"/>
      <c r="F42" s="36" t="s">
        <v>486</v>
      </c>
      <c r="G42" s="37" t="s">
        <v>486</v>
      </c>
      <c r="H42" s="37" t="s">
        <v>486</v>
      </c>
      <c r="I42" s="37" t="s">
        <v>486</v>
      </c>
      <c r="J42" s="38" t="s">
        <v>486</v>
      </c>
      <c r="K42" s="22"/>
      <c r="L42" s="22"/>
      <c r="M42" s="22"/>
      <c r="N42" s="22"/>
      <c r="O42" s="22"/>
      <c r="P42" s="22"/>
    </row>
    <row r="43" spans="1:16" ht="39" customHeight="1" thickBot="1">
      <c r="A43" s="22"/>
      <c r="B43" s="40"/>
      <c r="C43" s="1178" t="s">
        <v>540</v>
      </c>
      <c r="D43" s="1179"/>
      <c r="E43" s="1180"/>
      <c r="F43" s="41">
        <v>0.69</v>
      </c>
      <c r="G43" s="42">
        <v>0.39</v>
      </c>
      <c r="H43" s="42">
        <v>0.28000000000000003</v>
      </c>
      <c r="I43" s="42">
        <v>0.34</v>
      </c>
      <c r="J43" s="43">
        <v>0.23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topLeftCell="I3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1" t="s">
        <v>10</v>
      </c>
      <c r="C45" s="1192"/>
      <c r="D45" s="58"/>
      <c r="E45" s="1197" t="s">
        <v>11</v>
      </c>
      <c r="F45" s="1197"/>
      <c r="G45" s="1197"/>
      <c r="H45" s="1197"/>
      <c r="I45" s="1197"/>
      <c r="J45" s="1198"/>
      <c r="K45" s="59">
        <v>4229</v>
      </c>
      <c r="L45" s="60">
        <v>3979</v>
      </c>
      <c r="M45" s="60">
        <v>3692</v>
      </c>
      <c r="N45" s="60">
        <v>3744</v>
      </c>
      <c r="O45" s="61">
        <v>3606</v>
      </c>
      <c r="P45" s="48"/>
      <c r="Q45" s="48"/>
      <c r="R45" s="48"/>
      <c r="S45" s="48"/>
      <c r="T45" s="48"/>
      <c r="U45" s="48"/>
    </row>
    <row r="46" spans="1:21" ht="30.75" customHeight="1">
      <c r="A46" s="48"/>
      <c r="B46" s="1193"/>
      <c r="C46" s="1194"/>
      <c r="D46" s="62"/>
      <c r="E46" s="1185" t="s">
        <v>12</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c r="A47" s="48"/>
      <c r="B47" s="1193"/>
      <c r="C47" s="1194"/>
      <c r="D47" s="62"/>
      <c r="E47" s="1185" t="s">
        <v>13</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c r="A48" s="48"/>
      <c r="B48" s="1193"/>
      <c r="C48" s="1194"/>
      <c r="D48" s="62"/>
      <c r="E48" s="1185" t="s">
        <v>14</v>
      </c>
      <c r="F48" s="1185"/>
      <c r="G48" s="1185"/>
      <c r="H48" s="1185"/>
      <c r="I48" s="1185"/>
      <c r="J48" s="1186"/>
      <c r="K48" s="63">
        <v>1185</v>
      </c>
      <c r="L48" s="64">
        <v>1166</v>
      </c>
      <c r="M48" s="64">
        <v>1173</v>
      </c>
      <c r="N48" s="64">
        <v>1116</v>
      </c>
      <c r="O48" s="65">
        <v>1235</v>
      </c>
      <c r="P48" s="48"/>
      <c r="Q48" s="48"/>
      <c r="R48" s="48"/>
      <c r="S48" s="48"/>
      <c r="T48" s="48"/>
      <c r="U48" s="48"/>
    </row>
    <row r="49" spans="1:21" ht="30.75" customHeight="1">
      <c r="A49" s="48"/>
      <c r="B49" s="1193"/>
      <c r="C49" s="1194"/>
      <c r="D49" s="62"/>
      <c r="E49" s="1185" t="s">
        <v>15</v>
      </c>
      <c r="F49" s="1185"/>
      <c r="G49" s="1185"/>
      <c r="H49" s="1185"/>
      <c r="I49" s="1185"/>
      <c r="J49" s="1186"/>
      <c r="K49" s="63" t="s">
        <v>486</v>
      </c>
      <c r="L49" s="64" t="s">
        <v>486</v>
      </c>
      <c r="M49" s="64">
        <v>34</v>
      </c>
      <c r="N49" s="64">
        <v>25</v>
      </c>
      <c r="O49" s="65">
        <v>29</v>
      </c>
      <c r="P49" s="48"/>
      <c r="Q49" s="48"/>
      <c r="R49" s="48"/>
      <c r="S49" s="48"/>
      <c r="T49" s="48"/>
      <c r="U49" s="48"/>
    </row>
    <row r="50" spans="1:21" ht="30.75" customHeight="1">
      <c r="A50" s="48"/>
      <c r="B50" s="1193"/>
      <c r="C50" s="1194"/>
      <c r="D50" s="62"/>
      <c r="E50" s="1185" t="s">
        <v>16</v>
      </c>
      <c r="F50" s="1185"/>
      <c r="G50" s="1185"/>
      <c r="H50" s="1185"/>
      <c r="I50" s="1185"/>
      <c r="J50" s="1186"/>
      <c r="K50" s="63">
        <v>91</v>
      </c>
      <c r="L50" s="64">
        <v>87</v>
      </c>
      <c r="M50" s="64">
        <v>82</v>
      </c>
      <c r="N50" s="64">
        <v>75</v>
      </c>
      <c r="O50" s="65">
        <v>64</v>
      </c>
      <c r="P50" s="48"/>
      <c r="Q50" s="48"/>
      <c r="R50" s="48"/>
      <c r="S50" s="48"/>
      <c r="T50" s="48"/>
      <c r="U50" s="48"/>
    </row>
    <row r="51" spans="1:21" ht="30.75" customHeight="1">
      <c r="A51" s="48"/>
      <c r="B51" s="1195"/>
      <c r="C51" s="1196"/>
      <c r="D51" s="66"/>
      <c r="E51" s="1185" t="s">
        <v>17</v>
      </c>
      <c r="F51" s="1185"/>
      <c r="G51" s="1185"/>
      <c r="H51" s="1185"/>
      <c r="I51" s="1185"/>
      <c r="J51" s="1186"/>
      <c r="K51" s="63" t="s">
        <v>486</v>
      </c>
      <c r="L51" s="64" t="s">
        <v>486</v>
      </c>
      <c r="M51" s="64" t="s">
        <v>486</v>
      </c>
      <c r="N51" s="64" t="s">
        <v>486</v>
      </c>
      <c r="O51" s="65" t="s">
        <v>486</v>
      </c>
      <c r="P51" s="48"/>
      <c r="Q51" s="48"/>
      <c r="R51" s="48"/>
      <c r="S51" s="48"/>
      <c r="T51" s="48"/>
      <c r="U51" s="48"/>
    </row>
    <row r="52" spans="1:21" ht="30.75" customHeight="1">
      <c r="A52" s="48"/>
      <c r="B52" s="1183" t="s">
        <v>18</v>
      </c>
      <c r="C52" s="1184"/>
      <c r="D52" s="66"/>
      <c r="E52" s="1185" t="s">
        <v>19</v>
      </c>
      <c r="F52" s="1185"/>
      <c r="G52" s="1185"/>
      <c r="H52" s="1185"/>
      <c r="I52" s="1185"/>
      <c r="J52" s="1186"/>
      <c r="K52" s="63">
        <v>3744</v>
      </c>
      <c r="L52" s="64">
        <v>3446</v>
      </c>
      <c r="M52" s="64">
        <v>3546</v>
      </c>
      <c r="N52" s="64">
        <v>3641</v>
      </c>
      <c r="O52" s="65">
        <v>3512</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1761</v>
      </c>
      <c r="L53" s="69">
        <v>1786</v>
      </c>
      <c r="M53" s="69">
        <v>1435</v>
      </c>
      <c r="N53" s="69">
        <v>1319</v>
      </c>
      <c r="O53" s="70">
        <v>1422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topLeftCell="I42"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525</v>
      </c>
      <c r="J40" s="79" t="s">
        <v>526</v>
      </c>
      <c r="K40" s="79" t="s">
        <v>527</v>
      </c>
      <c r="L40" s="79" t="s">
        <v>528</v>
      </c>
      <c r="M40" s="80" t="s">
        <v>529</v>
      </c>
    </row>
    <row r="41" spans="2:13" ht="27.75" customHeight="1">
      <c r="B41" s="1211" t="s">
        <v>23</v>
      </c>
      <c r="C41" s="1212"/>
      <c r="D41" s="81"/>
      <c r="E41" s="1213" t="s">
        <v>24</v>
      </c>
      <c r="F41" s="1213"/>
      <c r="G41" s="1213"/>
      <c r="H41" s="1214"/>
      <c r="I41" s="82">
        <v>35060</v>
      </c>
      <c r="J41" s="83">
        <v>34434</v>
      </c>
      <c r="K41" s="83">
        <v>34801</v>
      </c>
      <c r="L41" s="83">
        <v>33662</v>
      </c>
      <c r="M41" s="84">
        <v>32141</v>
      </c>
    </row>
    <row r="42" spans="2:13" ht="27.75" customHeight="1">
      <c r="B42" s="1201"/>
      <c r="C42" s="1202"/>
      <c r="D42" s="85"/>
      <c r="E42" s="1205" t="s">
        <v>25</v>
      </c>
      <c r="F42" s="1205"/>
      <c r="G42" s="1205"/>
      <c r="H42" s="1206"/>
      <c r="I42" s="86">
        <v>477</v>
      </c>
      <c r="J42" s="87">
        <v>528</v>
      </c>
      <c r="K42" s="87">
        <v>407</v>
      </c>
      <c r="L42" s="87">
        <v>303</v>
      </c>
      <c r="M42" s="88">
        <v>224</v>
      </c>
    </row>
    <row r="43" spans="2:13" ht="27.75" customHeight="1">
      <c r="B43" s="1201"/>
      <c r="C43" s="1202"/>
      <c r="D43" s="85"/>
      <c r="E43" s="1205" t="s">
        <v>26</v>
      </c>
      <c r="F43" s="1205"/>
      <c r="G43" s="1205"/>
      <c r="H43" s="1206"/>
      <c r="I43" s="86">
        <v>17178</v>
      </c>
      <c r="J43" s="87">
        <v>15201</v>
      </c>
      <c r="K43" s="87">
        <v>14345</v>
      </c>
      <c r="L43" s="87">
        <v>12907</v>
      </c>
      <c r="M43" s="88">
        <v>8874</v>
      </c>
    </row>
    <row r="44" spans="2:13" ht="27.75" customHeight="1">
      <c r="B44" s="1201"/>
      <c r="C44" s="1202"/>
      <c r="D44" s="85"/>
      <c r="E44" s="1205" t="s">
        <v>27</v>
      </c>
      <c r="F44" s="1205"/>
      <c r="G44" s="1205"/>
      <c r="H44" s="1206"/>
      <c r="I44" s="86" t="s">
        <v>486</v>
      </c>
      <c r="J44" s="87" t="s">
        <v>486</v>
      </c>
      <c r="K44" s="87">
        <v>28</v>
      </c>
      <c r="L44" s="87">
        <v>323</v>
      </c>
      <c r="M44" s="88">
        <v>353</v>
      </c>
    </row>
    <row r="45" spans="2:13" ht="27.75" customHeight="1">
      <c r="B45" s="1201"/>
      <c r="C45" s="1202"/>
      <c r="D45" s="85"/>
      <c r="E45" s="1205" t="s">
        <v>28</v>
      </c>
      <c r="F45" s="1205"/>
      <c r="G45" s="1205"/>
      <c r="H45" s="1206"/>
      <c r="I45" s="86">
        <v>9684</v>
      </c>
      <c r="J45" s="87">
        <v>8201</v>
      </c>
      <c r="K45" s="87">
        <v>7961</v>
      </c>
      <c r="L45" s="87">
        <v>7483</v>
      </c>
      <c r="M45" s="88">
        <v>7343</v>
      </c>
    </row>
    <row r="46" spans="2:13" ht="27.75" customHeight="1">
      <c r="B46" s="1201"/>
      <c r="C46" s="1202"/>
      <c r="D46" s="85"/>
      <c r="E46" s="1205" t="s">
        <v>29</v>
      </c>
      <c r="F46" s="1205"/>
      <c r="G46" s="1205"/>
      <c r="H46" s="1206"/>
      <c r="I46" s="86">
        <v>10</v>
      </c>
      <c r="J46" s="87">
        <v>11</v>
      </c>
      <c r="K46" s="87">
        <v>10</v>
      </c>
      <c r="L46" s="87">
        <v>9</v>
      </c>
      <c r="M46" s="88">
        <v>7</v>
      </c>
    </row>
    <row r="47" spans="2:13" ht="27.75" customHeight="1">
      <c r="B47" s="1201"/>
      <c r="C47" s="1202"/>
      <c r="D47" s="85"/>
      <c r="E47" s="1205" t="s">
        <v>30</v>
      </c>
      <c r="F47" s="1205"/>
      <c r="G47" s="1205"/>
      <c r="H47" s="1206"/>
      <c r="I47" s="86" t="s">
        <v>486</v>
      </c>
      <c r="J47" s="87" t="s">
        <v>486</v>
      </c>
      <c r="K47" s="87" t="s">
        <v>486</v>
      </c>
      <c r="L47" s="87" t="s">
        <v>486</v>
      </c>
      <c r="M47" s="88" t="s">
        <v>486</v>
      </c>
    </row>
    <row r="48" spans="2:13" ht="27.75" customHeight="1">
      <c r="B48" s="1203"/>
      <c r="C48" s="1204"/>
      <c r="D48" s="85"/>
      <c r="E48" s="1205" t="s">
        <v>31</v>
      </c>
      <c r="F48" s="1205"/>
      <c r="G48" s="1205"/>
      <c r="H48" s="1206"/>
      <c r="I48" s="86" t="s">
        <v>486</v>
      </c>
      <c r="J48" s="87" t="s">
        <v>486</v>
      </c>
      <c r="K48" s="87" t="s">
        <v>486</v>
      </c>
      <c r="L48" s="87" t="s">
        <v>486</v>
      </c>
      <c r="M48" s="88" t="s">
        <v>486</v>
      </c>
    </row>
    <row r="49" spans="2:13" ht="27.75" customHeight="1">
      <c r="B49" s="1199" t="s">
        <v>32</v>
      </c>
      <c r="C49" s="1200"/>
      <c r="D49" s="89"/>
      <c r="E49" s="1205" t="s">
        <v>33</v>
      </c>
      <c r="F49" s="1205"/>
      <c r="G49" s="1205"/>
      <c r="H49" s="1206"/>
      <c r="I49" s="86">
        <v>10153</v>
      </c>
      <c r="J49" s="87">
        <v>10500</v>
      </c>
      <c r="K49" s="87">
        <v>11339</v>
      </c>
      <c r="L49" s="87">
        <v>11293</v>
      </c>
      <c r="M49" s="88">
        <v>10838</v>
      </c>
    </row>
    <row r="50" spans="2:13" ht="27.75" customHeight="1">
      <c r="B50" s="1201"/>
      <c r="C50" s="1202"/>
      <c r="D50" s="85"/>
      <c r="E50" s="1205" t="s">
        <v>34</v>
      </c>
      <c r="F50" s="1205"/>
      <c r="G50" s="1205"/>
      <c r="H50" s="1206"/>
      <c r="I50" s="86">
        <v>7254</v>
      </c>
      <c r="J50" s="87">
        <v>6662</v>
      </c>
      <c r="K50" s="87">
        <v>6250</v>
      </c>
      <c r="L50" s="87">
        <v>5228</v>
      </c>
      <c r="M50" s="88">
        <v>4535</v>
      </c>
    </row>
    <row r="51" spans="2:13" ht="27.75" customHeight="1">
      <c r="B51" s="1203"/>
      <c r="C51" s="1204"/>
      <c r="D51" s="85"/>
      <c r="E51" s="1205" t="s">
        <v>35</v>
      </c>
      <c r="F51" s="1205"/>
      <c r="G51" s="1205"/>
      <c r="H51" s="1206"/>
      <c r="I51" s="86">
        <v>35388</v>
      </c>
      <c r="J51" s="87">
        <v>35901</v>
      </c>
      <c r="K51" s="87">
        <v>36761</v>
      </c>
      <c r="L51" s="87">
        <v>36166</v>
      </c>
      <c r="M51" s="88">
        <v>35761</v>
      </c>
    </row>
    <row r="52" spans="2:13" ht="27.75" customHeight="1" thickBot="1">
      <c r="B52" s="1207" t="s">
        <v>36</v>
      </c>
      <c r="C52" s="1208"/>
      <c r="D52" s="90"/>
      <c r="E52" s="1209" t="s">
        <v>37</v>
      </c>
      <c r="F52" s="1209"/>
      <c r="G52" s="1209"/>
      <c r="H52" s="1210"/>
      <c r="I52" s="91">
        <v>9614</v>
      </c>
      <c r="J52" s="92">
        <v>5311</v>
      </c>
      <c r="K52" s="92">
        <v>3202</v>
      </c>
      <c r="L52" s="92">
        <v>2001</v>
      </c>
      <c r="M52" s="93">
        <v>-2193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558</v>
      </c>
      <c r="C41" s="246"/>
      <c r="D41" s="246"/>
      <c r="E41" s="246"/>
      <c r="F41" s="246"/>
      <c r="G41" s="246"/>
      <c r="H41" s="246"/>
      <c r="I41" s="246"/>
      <c r="J41" s="246"/>
      <c r="K41" s="246"/>
      <c r="L41" s="246"/>
      <c r="M41" s="246"/>
      <c r="N41" s="246"/>
      <c r="O41" s="246"/>
      <c r="P41" s="247"/>
    </row>
    <row r="42" spans="2:17">
      <c r="B42" s="248"/>
      <c r="C42" s="244"/>
      <c r="D42" s="244"/>
      <c r="E42" s="244"/>
      <c r="F42" s="244"/>
      <c r="G42" s="351" t="s">
        <v>559</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560</v>
      </c>
    </row>
    <row r="50" spans="1:17">
      <c r="B50" s="248"/>
      <c r="C50" s="244"/>
      <c r="D50" s="244"/>
      <c r="E50" s="244"/>
      <c r="F50" s="244"/>
      <c r="G50" s="1236"/>
      <c r="H50" s="1237"/>
      <c r="I50" s="1237"/>
      <c r="J50" s="1238"/>
      <c r="K50" s="354" t="s">
        <v>525</v>
      </c>
      <c r="L50" s="354" t="s">
        <v>526</v>
      </c>
      <c r="M50" s="354" t="s">
        <v>527</v>
      </c>
      <c r="N50" s="354" t="s">
        <v>528</v>
      </c>
      <c r="O50" s="354" t="s">
        <v>529</v>
      </c>
    </row>
    <row r="51" spans="1:17">
      <c r="B51" s="248"/>
      <c r="C51" s="244"/>
      <c r="D51" s="244"/>
      <c r="E51" s="244"/>
      <c r="F51" s="244"/>
      <c r="G51" s="1239" t="s">
        <v>561</v>
      </c>
      <c r="H51" s="1240"/>
      <c r="I51" s="1245" t="s">
        <v>562</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563</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564</v>
      </c>
      <c r="H55" s="1220"/>
      <c r="I55" s="1225" t="s">
        <v>562</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563</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565</v>
      </c>
      <c r="C63" s="244"/>
      <c r="D63" s="244"/>
      <c r="E63" s="244"/>
      <c r="F63" s="244"/>
      <c r="G63" s="244"/>
      <c r="H63" s="244"/>
      <c r="I63" s="244"/>
      <c r="J63" s="244"/>
      <c r="K63" s="244"/>
      <c r="L63" s="244"/>
      <c r="M63" s="244"/>
      <c r="N63" s="244"/>
      <c r="O63" s="244"/>
    </row>
    <row r="64" spans="1:17">
      <c r="B64" s="248"/>
      <c r="C64" s="244"/>
      <c r="D64" s="244"/>
      <c r="E64" s="244"/>
      <c r="F64" s="244"/>
      <c r="G64" s="351" t="s">
        <v>559</v>
      </c>
      <c r="I64" s="352"/>
      <c r="J64" s="352"/>
      <c r="K64" s="352"/>
      <c r="L64" s="244"/>
      <c r="M64" s="244"/>
      <c r="N64" s="244"/>
      <c r="O64" s="244"/>
    </row>
    <row r="65" spans="2:30">
      <c r="B65" s="248"/>
      <c r="C65" s="244"/>
      <c r="D65" s="244"/>
      <c r="E65" s="244"/>
      <c r="F65" s="244"/>
      <c r="G65" s="1227" t="s">
        <v>568</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566</v>
      </c>
      <c r="I71" s="368"/>
      <c r="J71" s="364"/>
      <c r="K71" s="364"/>
      <c r="L71" s="365"/>
      <c r="M71" s="364"/>
      <c r="N71" s="365"/>
      <c r="O71" s="366"/>
    </row>
    <row r="72" spans="2:30">
      <c r="B72" s="248"/>
      <c r="C72" s="244"/>
      <c r="D72" s="244"/>
      <c r="E72" s="244"/>
      <c r="F72" s="244"/>
      <c r="G72" s="1236"/>
      <c r="H72" s="1237"/>
      <c r="I72" s="1237"/>
      <c r="J72" s="1238"/>
      <c r="K72" s="354" t="s">
        <v>525</v>
      </c>
      <c r="L72" s="354" t="s">
        <v>526</v>
      </c>
      <c r="M72" s="354" t="s">
        <v>527</v>
      </c>
      <c r="N72" s="354" t="s">
        <v>528</v>
      </c>
      <c r="O72" s="354" t="s">
        <v>529</v>
      </c>
    </row>
    <row r="73" spans="2:30">
      <c r="B73" s="248"/>
      <c r="C73" s="244"/>
      <c r="D73" s="244"/>
      <c r="E73" s="244"/>
      <c r="F73" s="244"/>
      <c r="G73" s="1239" t="s">
        <v>561</v>
      </c>
      <c r="H73" s="1240"/>
      <c r="I73" s="1245" t="s">
        <v>562</v>
      </c>
      <c r="J73" s="1245"/>
      <c r="K73" s="1226">
        <v>43.6</v>
      </c>
      <c r="L73" s="1226">
        <v>24.5</v>
      </c>
      <c r="M73" s="1215">
        <v>14.7</v>
      </c>
      <c r="N73" s="1215">
        <v>9.1999999999999993</v>
      </c>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567</v>
      </c>
      <c r="J75" s="1225"/>
      <c r="K75" s="1247">
        <v>9</v>
      </c>
      <c r="L75" s="1247">
        <v>8.8000000000000007</v>
      </c>
      <c r="M75" s="1247">
        <v>7.6</v>
      </c>
      <c r="N75" s="1247">
        <v>6.9</v>
      </c>
      <c r="O75" s="1247">
        <v>6.4</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564</v>
      </c>
      <c r="H77" s="1220"/>
      <c r="I77" s="1225" t="s">
        <v>562</v>
      </c>
      <c r="J77" s="1225"/>
      <c r="K77" s="1226">
        <v>55.5</v>
      </c>
      <c r="L77" s="1226">
        <v>46.1</v>
      </c>
      <c r="M77" s="1215">
        <v>37.6</v>
      </c>
      <c r="N77" s="1215">
        <v>33.799999999999997</v>
      </c>
      <c r="O77" s="1215">
        <v>15.8</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567</v>
      </c>
      <c r="J79" s="1217"/>
      <c r="K79" s="1218">
        <v>9.3000000000000007</v>
      </c>
      <c r="L79" s="1218">
        <v>8.5</v>
      </c>
      <c r="M79" s="1218">
        <v>7.9</v>
      </c>
      <c r="N79" s="1218">
        <v>7.1</v>
      </c>
      <c r="O79" s="1218">
        <v>6.2</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topLeftCell="A103"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524</v>
      </c>
      <c r="G2" s="111"/>
      <c r="H2" s="112"/>
    </row>
    <row r="3" spans="1:8">
      <c r="A3" s="108" t="s">
        <v>517</v>
      </c>
      <c r="B3" s="113"/>
      <c r="C3" s="114"/>
      <c r="D3" s="115">
        <v>33675</v>
      </c>
      <c r="E3" s="116"/>
      <c r="F3" s="117">
        <v>41433</v>
      </c>
      <c r="G3" s="118"/>
      <c r="H3" s="119"/>
    </row>
    <row r="4" spans="1:8">
      <c r="A4" s="120"/>
      <c r="B4" s="121"/>
      <c r="C4" s="122"/>
      <c r="D4" s="123">
        <v>24188</v>
      </c>
      <c r="E4" s="124"/>
      <c r="F4" s="125">
        <v>22351</v>
      </c>
      <c r="G4" s="126"/>
      <c r="H4" s="127"/>
    </row>
    <row r="5" spans="1:8">
      <c r="A5" s="108" t="s">
        <v>519</v>
      </c>
      <c r="B5" s="113"/>
      <c r="C5" s="114"/>
      <c r="D5" s="115">
        <v>32489</v>
      </c>
      <c r="E5" s="116"/>
      <c r="F5" s="117">
        <v>43493</v>
      </c>
      <c r="G5" s="118"/>
      <c r="H5" s="119"/>
    </row>
    <row r="6" spans="1:8">
      <c r="A6" s="120"/>
      <c r="B6" s="121"/>
      <c r="C6" s="122"/>
      <c r="D6" s="123">
        <v>21284</v>
      </c>
      <c r="E6" s="124"/>
      <c r="F6" s="125">
        <v>23254</v>
      </c>
      <c r="G6" s="126"/>
      <c r="H6" s="127"/>
    </row>
    <row r="7" spans="1:8">
      <c r="A7" s="108" t="s">
        <v>520</v>
      </c>
      <c r="B7" s="113"/>
      <c r="C7" s="114"/>
      <c r="D7" s="115">
        <v>40977</v>
      </c>
      <c r="E7" s="116"/>
      <c r="F7" s="117">
        <v>50840</v>
      </c>
      <c r="G7" s="118"/>
      <c r="H7" s="119"/>
    </row>
    <row r="8" spans="1:8">
      <c r="A8" s="120"/>
      <c r="B8" s="121"/>
      <c r="C8" s="122"/>
      <c r="D8" s="123">
        <v>31499</v>
      </c>
      <c r="E8" s="124"/>
      <c r="F8" s="125">
        <v>25367</v>
      </c>
      <c r="G8" s="126"/>
      <c r="H8" s="127"/>
    </row>
    <row r="9" spans="1:8">
      <c r="A9" s="108" t="s">
        <v>521</v>
      </c>
      <c r="B9" s="113"/>
      <c r="C9" s="114"/>
      <c r="D9" s="115">
        <v>28500</v>
      </c>
      <c r="E9" s="116"/>
      <c r="F9" s="117">
        <v>53605</v>
      </c>
      <c r="G9" s="118"/>
      <c r="H9" s="119"/>
    </row>
    <row r="10" spans="1:8">
      <c r="A10" s="120"/>
      <c r="B10" s="121"/>
      <c r="C10" s="122"/>
      <c r="D10" s="123">
        <v>18266</v>
      </c>
      <c r="E10" s="124"/>
      <c r="F10" s="125">
        <v>28343</v>
      </c>
      <c r="G10" s="126"/>
      <c r="H10" s="127"/>
    </row>
    <row r="11" spans="1:8">
      <c r="A11" s="108" t="s">
        <v>522</v>
      </c>
      <c r="B11" s="113"/>
      <c r="C11" s="114"/>
      <c r="D11" s="115">
        <v>27852</v>
      </c>
      <c r="E11" s="116"/>
      <c r="F11" s="117">
        <v>46440</v>
      </c>
      <c r="G11" s="118"/>
      <c r="H11" s="119"/>
    </row>
    <row r="12" spans="1:8">
      <c r="A12" s="120"/>
      <c r="B12" s="121"/>
      <c r="C12" s="128"/>
      <c r="D12" s="123">
        <v>21185</v>
      </c>
      <c r="E12" s="124"/>
      <c r="F12" s="125">
        <v>27658</v>
      </c>
      <c r="G12" s="126"/>
      <c r="H12" s="127"/>
    </row>
    <row r="13" spans="1:8">
      <c r="A13" s="108"/>
      <c r="B13" s="113"/>
      <c r="C13" s="129"/>
      <c r="D13" s="130">
        <v>32699</v>
      </c>
      <c r="E13" s="131"/>
      <c r="F13" s="132">
        <v>47162</v>
      </c>
      <c r="G13" s="133"/>
      <c r="H13" s="119"/>
    </row>
    <row r="14" spans="1:8">
      <c r="A14" s="120"/>
      <c r="B14" s="121"/>
      <c r="C14" s="122"/>
      <c r="D14" s="123">
        <v>23284</v>
      </c>
      <c r="E14" s="124"/>
      <c r="F14" s="125">
        <v>25395</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9.2799999999999994</v>
      </c>
      <c r="C19" s="134">
        <f>ROUND(VALUE(SUBSTITUTE(実質収支比率等に係る経年分析!G$48,"▲","-")),2)</f>
        <v>9.51</v>
      </c>
      <c r="D19" s="134">
        <f>ROUND(VALUE(SUBSTITUTE(実質収支比率等に係る経年分析!H$48,"▲","-")),2)</f>
        <v>9.31</v>
      </c>
      <c r="E19" s="134">
        <f>ROUND(VALUE(SUBSTITUTE(実質収支比率等に係る経年分析!I$48,"▲","-")),2)</f>
        <v>10.6</v>
      </c>
      <c r="F19" s="134">
        <f>ROUND(VALUE(SUBSTITUTE(実質収支比率等に係る経年分析!J$48,"▲","-")),2)</f>
        <v>13.19</v>
      </c>
    </row>
    <row r="20" spans="1:11">
      <c r="A20" s="134" t="s">
        <v>42</v>
      </c>
      <c r="B20" s="134">
        <f>ROUND(VALUE(SUBSTITUTE(実質収支比率等に係る経年分析!F$47,"▲","-")),2)</f>
        <v>11.59</v>
      </c>
      <c r="C20" s="134">
        <f>ROUND(VALUE(SUBSTITUTE(実質収支比率等に係る経年分析!G$47,"▲","-")),2)</f>
        <v>11.35</v>
      </c>
      <c r="D20" s="134">
        <f>ROUND(VALUE(SUBSTITUTE(実質収支比率等に係る経年分析!H$47,"▲","-")),2)</f>
        <v>11.35</v>
      </c>
      <c r="E20" s="134">
        <f>ROUND(VALUE(SUBSTITUTE(実質収支比率等に係る経年分析!I$47,"▲","-")),2)</f>
        <v>11.35</v>
      </c>
      <c r="F20" s="134">
        <f>ROUND(VALUE(SUBSTITUTE(実質収支比率等に係る経年分析!J$47,"▲","-")),2)</f>
        <v>11.5</v>
      </c>
    </row>
    <row r="21" spans="1:11">
      <c r="A21" s="134" t="s">
        <v>43</v>
      </c>
      <c r="B21" s="134">
        <f>IF(ISNUMBER(VALUE(SUBSTITUTE(実質収支比率等に係る経年分析!F$49,"▲","-"))),ROUND(VALUE(SUBSTITUTE(実質収支比率等に係る経年分析!F$49,"▲","-")),2),NA())</f>
        <v>0.33</v>
      </c>
      <c r="C21" s="134">
        <f>IF(ISNUMBER(VALUE(SUBSTITUTE(実質収支比率等に係る経年分析!G$49,"▲","-"))),ROUND(VALUE(SUBSTITUTE(実質収支比率等に係る経年分析!G$49,"▲","-")),2),NA())</f>
        <v>0.41</v>
      </c>
      <c r="D21" s="134">
        <f>IF(ISNUMBER(VALUE(SUBSTITUTE(実質収支比率等に係る経年分析!H$49,"▲","-"))),ROUND(VALUE(SUBSTITUTE(実質収支比率等に係る経年分析!H$49,"▲","-")),2),NA())</f>
        <v>1.97</v>
      </c>
      <c r="E21" s="134">
        <f>IF(ISNUMBER(VALUE(SUBSTITUTE(実質収支比率等に係る経年分析!I$49,"▲","-"))),ROUND(VALUE(SUBSTITUTE(実質収支比率等に係る経年分析!I$49,"▲","-")),2),NA())</f>
        <v>1.37</v>
      </c>
      <c r="F21" s="134">
        <f>IF(ISNUMBER(VALUE(SUBSTITUTE(実質収支比率等に係る経年分析!J$49,"▲","-"))),ROUND(VALUE(SUBSTITUTE(実質収支比率等に係る経年分析!J$49,"▲","-")),2),NA())</f>
        <v>2.81</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0.69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0.28000000000000003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0.56000000000000005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0.55000000000000004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0.45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0.15</v>
      </c>
    </row>
    <row r="30" spans="1:11">
      <c r="A30" s="135" t="str">
        <f>IF(連結実質赤字比率に係る赤字・黒字の構成分析!C$40="",NA(),連結実質赤字比率に係る赤字・黒字の構成分析!C$40)</f>
        <v>国民健康保険事業特別会計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2.72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4.13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4.49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2.88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0.54</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0.87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0.84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1.05</v>
      </c>
    </row>
    <row r="32" spans="1:11">
      <c r="A32" s="135" t="str">
        <f>IF(連結実質赤字比率に係る赤字・黒字の構成分析!C$38="",NA(),連結実質赤字比率に係る赤字・黒字の構成分析!C$38)</f>
        <v>加須都市計画事業野中土地区画整理事業特別会計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2.46</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2.54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2.86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3.25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3.59</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6.37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7.32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7.93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8.07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9.2200000000000006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9.4499999999999993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9.1999999999999993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10.39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13.16</v>
      </c>
    </row>
    <row r="36" spans="1:16">
      <c r="A36" s="135" t="str">
        <f>IF(連結実質赤字比率に係る赤字・黒字の構成分析!C$34="",NA(),連結実質赤字比率に係る赤字・黒字の構成分析!C$34)</f>
        <v>加須都市計画事業野中土地区画整理事業特別会計（普通会計）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7.0000000000000007E-2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0.16</v>
      </c>
      <c r="J36" s="135">
        <f>IF(ROUND(VALUE(SUBSTITUTE(連結実質赤字比率に係る赤字・黒字の構成分析!J$34,"▲", "-")), 2) &lt; 0, ABS(ROUND(VALUE(SUBSTITUTE(連結実質赤字比率に係る赤字・黒字の構成分析!J$34,"▲", "-")), 2)), NA())</f>
        <v>0.01</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3744</v>
      </c>
      <c r="E42" s="136"/>
      <c r="F42" s="136"/>
      <c r="G42" s="136">
        <f>'実質公債費比率（分子）の構造'!L$52</f>
        <v>3446</v>
      </c>
      <c r="H42" s="136"/>
      <c r="I42" s="136"/>
      <c r="J42" s="136">
        <f>'実質公債費比率（分子）の構造'!M$52</f>
        <v>3546</v>
      </c>
      <c r="K42" s="136"/>
      <c r="L42" s="136"/>
      <c r="M42" s="136">
        <f>'実質公債費比率（分子）の構造'!N$52</f>
        <v>3641</v>
      </c>
      <c r="N42" s="136"/>
      <c r="O42" s="136"/>
      <c r="P42" s="136">
        <f>'実質公債費比率（分子）の構造'!O$52</f>
        <v>3512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91</v>
      </c>
      <c r="C44" s="136"/>
      <c r="D44" s="136"/>
      <c r="E44" s="136">
        <f>'実質公債費比率（分子）の構造'!L$50</f>
        <v>87</v>
      </c>
      <c r="F44" s="136"/>
      <c r="G44" s="136"/>
      <c r="H44" s="136">
        <f>'実質公債費比率（分子）の構造'!M$50</f>
        <v>82</v>
      </c>
      <c r="I44" s="136"/>
      <c r="J44" s="136"/>
      <c r="K44" s="136">
        <f>'実質公債費比率（分子）の構造'!N$50</f>
        <v>75</v>
      </c>
      <c r="L44" s="136"/>
      <c r="M44" s="136"/>
      <c r="N44" s="136">
        <f>'実質公債費比率（分子）の構造'!O$50</f>
        <v>64</v>
      </c>
      <c r="O44" s="136"/>
      <c r="P44" s="136"/>
    </row>
    <row r="45" spans="1:16">
      <c r="A45" s="136" t="s">
        <v>53</v>
      </c>
      <c r="B45" s="136" t="str">
        <f>'実質公債費比率（分子）の構造'!K$49</f>
        <v>-</v>
      </c>
      <c r="C45" s="136"/>
      <c r="D45" s="136"/>
      <c r="E45" s="136" t="str">
        <f>'実質公債費比率（分子）の構造'!L$49</f>
        <v>-</v>
      </c>
      <c r="F45" s="136"/>
      <c r="G45" s="136"/>
      <c r="H45" s="136">
        <f>'実質公債費比率（分子）の構造'!M$49</f>
        <v>34</v>
      </c>
      <c r="I45" s="136"/>
      <c r="J45" s="136"/>
      <c r="K45" s="136">
        <f>'実質公債費比率（分子）の構造'!N$49</f>
        <v>25</v>
      </c>
      <c r="L45" s="136"/>
      <c r="M45" s="136"/>
      <c r="N45" s="136">
        <f>'実質公債費比率（分子）の構造'!O$49</f>
        <v>29</v>
      </c>
      <c r="O45" s="136"/>
      <c r="P45" s="136"/>
    </row>
    <row r="46" spans="1:16">
      <c r="A46" s="136" t="s">
        <v>54</v>
      </c>
      <c r="B46" s="136">
        <f>'実質公債費比率（分子）の構造'!K$48</f>
        <v>1185</v>
      </c>
      <c r="C46" s="136"/>
      <c r="D46" s="136"/>
      <c r="E46" s="136">
        <f>'実質公債費比率（分子）の構造'!L$48</f>
        <v>1166</v>
      </c>
      <c r="F46" s="136"/>
      <c r="G46" s="136"/>
      <c r="H46" s="136">
        <f>'実質公債費比率（分子）の構造'!M$48</f>
        <v>1173</v>
      </c>
      <c r="I46" s="136"/>
      <c r="J46" s="136"/>
      <c r="K46" s="136">
        <f>'実質公債費比率（分子）の構造'!N$48</f>
        <v>1116</v>
      </c>
      <c r="L46" s="136"/>
      <c r="M46" s="136"/>
      <c r="N46" s="136">
        <f>'実質公債費比率（分子）の構造'!O$48</f>
        <v>1235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4229</v>
      </c>
      <c r="C49" s="136"/>
      <c r="D49" s="136"/>
      <c r="E49" s="136">
        <f>'実質公債費比率（分子）の構造'!L$45</f>
        <v>3979</v>
      </c>
      <c r="F49" s="136"/>
      <c r="G49" s="136"/>
      <c r="H49" s="136">
        <f>'実質公債費比率（分子）の構造'!M$45</f>
        <v>3692</v>
      </c>
      <c r="I49" s="136"/>
      <c r="J49" s="136"/>
      <c r="K49" s="136">
        <f>'実質公債費比率（分子）の構造'!N$45</f>
        <v>3744</v>
      </c>
      <c r="L49" s="136"/>
      <c r="M49" s="136"/>
      <c r="N49" s="136">
        <f>'実質公債費比率（分子）の構造'!O$45</f>
        <v>3606</v>
      </c>
      <c r="O49" s="136"/>
      <c r="P49" s="136"/>
    </row>
    <row r="50" spans="1:16">
      <c r="A50" s="136" t="s">
        <v>58</v>
      </c>
      <c r="B50" s="136" t="e">
        <f>NA()</f>
        <v>#N/A</v>
      </c>
      <c r="C50" s="136">
        <f>IF(ISNUMBER('実質公債費比率（分子）の構造'!K$53),'実質公債費比率（分子）の構造'!K$53,NA())</f>
        <v>1761</v>
      </c>
      <c r="D50" s="136" t="e">
        <f>NA()</f>
        <v>#N/A</v>
      </c>
      <c r="E50" s="136" t="e">
        <f>NA()</f>
        <v>#N/A</v>
      </c>
      <c r="F50" s="136">
        <f>IF(ISNUMBER('実質公債費比率（分子）の構造'!L$53),'実質公債費比率（分子）の構造'!L$53,NA())</f>
        <v>1786</v>
      </c>
      <c r="G50" s="136" t="e">
        <f>NA()</f>
        <v>#N/A</v>
      </c>
      <c r="H50" s="136" t="e">
        <f>NA()</f>
        <v>#N/A</v>
      </c>
      <c r="I50" s="136">
        <f>IF(ISNUMBER('実質公債費比率（分子）の構造'!M$53),'実質公債費比率（分子）の構造'!M$53,NA())</f>
        <v>1435</v>
      </c>
      <c r="J50" s="136" t="e">
        <f>NA()</f>
        <v>#N/A</v>
      </c>
      <c r="K50" s="136" t="e">
        <f>NA()</f>
        <v>#N/A</v>
      </c>
      <c r="L50" s="136">
        <f>IF(ISNUMBER('実質公債費比率（分子）の構造'!N$53),'実質公債費比率（分子）の構造'!N$53,NA())</f>
        <v>1319</v>
      </c>
      <c r="M50" s="136" t="e">
        <f>NA()</f>
        <v>#N/A</v>
      </c>
      <c r="N50" s="136" t="e">
        <f>NA()</f>
        <v>#N/A</v>
      </c>
      <c r="O50" s="136">
        <f>IF(ISNUMBER('実質公債費比率（分子）の構造'!O$53),'実質公債費比率（分子）の構造'!O$53,NA())</f>
        <v>1422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35388</v>
      </c>
      <c r="E56" s="135"/>
      <c r="F56" s="135"/>
      <c r="G56" s="135">
        <f>'将来負担比率（分子）の構造'!J$51</f>
        <v>35901</v>
      </c>
      <c r="H56" s="135"/>
      <c r="I56" s="135"/>
      <c r="J56" s="135">
        <f>'将来負担比率（分子）の構造'!K$51</f>
        <v>36761</v>
      </c>
      <c r="K56" s="135"/>
      <c r="L56" s="135"/>
      <c r="M56" s="135">
        <f>'将来負担比率（分子）の構造'!L$51</f>
        <v>36166</v>
      </c>
      <c r="N56" s="135"/>
      <c r="O56" s="135"/>
      <c r="P56" s="135">
        <f>'将来負担比率（分子）の構造'!M$51</f>
        <v>35761</v>
      </c>
    </row>
    <row r="57" spans="1:16">
      <c r="A57" s="135" t="s">
        <v>34</v>
      </c>
      <c r="B57" s="135"/>
      <c r="C57" s="135"/>
      <c r="D57" s="135">
        <f>'将来負担比率（分子）の構造'!I$50</f>
        <v>7254</v>
      </c>
      <c r="E57" s="135"/>
      <c r="F57" s="135"/>
      <c r="G57" s="135">
        <f>'将来負担比率（分子）の構造'!J$50</f>
        <v>6662</v>
      </c>
      <c r="H57" s="135"/>
      <c r="I57" s="135"/>
      <c r="J57" s="135">
        <f>'将来負担比率（分子）の構造'!K$50</f>
        <v>6250</v>
      </c>
      <c r="K57" s="135"/>
      <c r="L57" s="135"/>
      <c r="M57" s="135">
        <f>'将来負担比率（分子）の構造'!L$50</f>
        <v>5228</v>
      </c>
      <c r="N57" s="135"/>
      <c r="O57" s="135"/>
      <c r="P57" s="135">
        <f>'将来負担比率（分子）の構造'!M$50</f>
        <v>4535</v>
      </c>
    </row>
    <row r="58" spans="1:16">
      <c r="A58" s="135" t="s">
        <v>33</v>
      </c>
      <c r="B58" s="135"/>
      <c r="C58" s="135"/>
      <c r="D58" s="135">
        <f>'将来負担比率（分子）の構造'!I$49</f>
        <v>10153</v>
      </c>
      <c r="E58" s="135"/>
      <c r="F58" s="135"/>
      <c r="G58" s="135">
        <f>'将来負担比率（分子）の構造'!J$49</f>
        <v>10500</v>
      </c>
      <c r="H58" s="135"/>
      <c r="I58" s="135"/>
      <c r="J58" s="135">
        <f>'将来負担比率（分子）の構造'!K$49</f>
        <v>11339</v>
      </c>
      <c r="K58" s="135"/>
      <c r="L58" s="135"/>
      <c r="M58" s="135">
        <f>'将来負担比率（分子）の構造'!L$49</f>
        <v>11293</v>
      </c>
      <c r="N58" s="135"/>
      <c r="O58" s="135"/>
      <c r="P58" s="135">
        <f>'将来負担比率（分子）の構造'!M$49</f>
        <v>10838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10</v>
      </c>
      <c r="C61" s="135"/>
      <c r="D61" s="135"/>
      <c r="E61" s="135">
        <f>'将来負担比率（分子）の構造'!J$46</f>
        <v>11</v>
      </c>
      <c r="F61" s="135"/>
      <c r="G61" s="135"/>
      <c r="H61" s="135">
        <f>'将来負担比率（分子）の構造'!K$46</f>
        <v>10</v>
      </c>
      <c r="I61" s="135"/>
      <c r="J61" s="135"/>
      <c r="K61" s="135">
        <f>'将来負担比率（分子）の構造'!L$46</f>
        <v>9</v>
      </c>
      <c r="L61" s="135"/>
      <c r="M61" s="135"/>
      <c r="N61" s="135">
        <f>'将来負担比率（分子）の構造'!M$46</f>
        <v>7</v>
      </c>
      <c r="O61" s="135"/>
      <c r="P61" s="135"/>
    </row>
    <row r="62" spans="1:16">
      <c r="A62" s="135" t="s">
        <v>28</v>
      </c>
      <c r="B62" s="135">
        <f>'将来負担比率（分子）の構造'!I$45</f>
        <v>9684</v>
      </c>
      <c r="C62" s="135"/>
      <c r="D62" s="135"/>
      <c r="E62" s="135">
        <f>'将来負担比率（分子）の構造'!J$45</f>
        <v>8201</v>
      </c>
      <c r="F62" s="135"/>
      <c r="G62" s="135"/>
      <c r="H62" s="135">
        <f>'将来負担比率（分子）の構造'!K$45</f>
        <v>7961</v>
      </c>
      <c r="I62" s="135"/>
      <c r="J62" s="135"/>
      <c r="K62" s="135">
        <f>'将来負担比率（分子）の構造'!L$45</f>
        <v>7483</v>
      </c>
      <c r="L62" s="135"/>
      <c r="M62" s="135"/>
      <c r="N62" s="135">
        <f>'将来負担比率（分子）の構造'!M$45</f>
        <v>7343</v>
      </c>
      <c r="O62" s="135"/>
      <c r="P62" s="135"/>
    </row>
    <row r="63" spans="1:16">
      <c r="A63" s="135" t="s">
        <v>27</v>
      </c>
      <c r="B63" s="135" t="str">
        <f>'将来負担比率（分子）の構造'!I$44</f>
        <v>-</v>
      </c>
      <c r="C63" s="135"/>
      <c r="D63" s="135"/>
      <c r="E63" s="135" t="str">
        <f>'将来負担比率（分子）の構造'!J$44</f>
        <v>-</v>
      </c>
      <c r="F63" s="135"/>
      <c r="G63" s="135"/>
      <c r="H63" s="135">
        <f>'将来負担比率（分子）の構造'!K$44</f>
        <v>28</v>
      </c>
      <c r="I63" s="135"/>
      <c r="J63" s="135"/>
      <c r="K63" s="135">
        <f>'将来負担比率（分子）の構造'!L$44</f>
        <v>323</v>
      </c>
      <c r="L63" s="135"/>
      <c r="M63" s="135"/>
      <c r="N63" s="135">
        <f>'将来負担比率（分子）の構造'!M$44</f>
        <v>353</v>
      </c>
      <c r="O63" s="135"/>
      <c r="P63" s="135"/>
    </row>
    <row r="64" spans="1:16">
      <c r="A64" s="135" t="s">
        <v>26</v>
      </c>
      <c r="B64" s="135">
        <f>'将来負担比率（分子）の構造'!I$43</f>
        <v>17178</v>
      </c>
      <c r="C64" s="135"/>
      <c r="D64" s="135"/>
      <c r="E64" s="135">
        <f>'将来負担比率（分子）の構造'!J$43</f>
        <v>15201</v>
      </c>
      <c r="F64" s="135"/>
      <c r="G64" s="135"/>
      <c r="H64" s="135">
        <f>'将来負担比率（分子）の構造'!K$43</f>
        <v>14345</v>
      </c>
      <c r="I64" s="135"/>
      <c r="J64" s="135"/>
      <c r="K64" s="135">
        <f>'将来負担比率（分子）の構造'!L$43</f>
        <v>12907</v>
      </c>
      <c r="L64" s="135"/>
      <c r="M64" s="135"/>
      <c r="N64" s="135">
        <f>'将来負担比率（分子）の構造'!M$43</f>
        <v>8874</v>
      </c>
      <c r="O64" s="135"/>
      <c r="P64" s="135"/>
    </row>
    <row r="65" spans="1:16">
      <c r="A65" s="135" t="s">
        <v>25</v>
      </c>
      <c r="B65" s="135">
        <f>'将来負担比率（分子）の構造'!I$42</f>
        <v>477</v>
      </c>
      <c r="C65" s="135"/>
      <c r="D65" s="135"/>
      <c r="E65" s="135">
        <f>'将来負担比率（分子）の構造'!J$42</f>
        <v>528</v>
      </c>
      <c r="F65" s="135"/>
      <c r="G65" s="135"/>
      <c r="H65" s="135">
        <f>'将来負担比率（分子）の構造'!K$42</f>
        <v>407</v>
      </c>
      <c r="I65" s="135"/>
      <c r="J65" s="135"/>
      <c r="K65" s="135">
        <f>'将来負担比率（分子）の構造'!L$42</f>
        <v>303</v>
      </c>
      <c r="L65" s="135"/>
      <c r="M65" s="135"/>
      <c r="N65" s="135">
        <f>'将来負担比率（分子）の構造'!M$42</f>
        <v>224</v>
      </c>
      <c r="O65" s="135"/>
      <c r="P65" s="135"/>
    </row>
    <row r="66" spans="1:16">
      <c r="A66" s="135" t="s">
        <v>24</v>
      </c>
      <c r="B66" s="135">
        <f>'将来負担比率（分子）の構造'!I$41</f>
        <v>35060</v>
      </c>
      <c r="C66" s="135"/>
      <c r="D66" s="135"/>
      <c r="E66" s="135">
        <f>'将来負担比率（分子）の構造'!J$41</f>
        <v>34434</v>
      </c>
      <c r="F66" s="135"/>
      <c r="G66" s="135"/>
      <c r="H66" s="135">
        <f>'将来負担比率（分子）の構造'!K$41</f>
        <v>34801</v>
      </c>
      <c r="I66" s="135"/>
      <c r="J66" s="135"/>
      <c r="K66" s="135">
        <f>'将来負担比率（分子）の構造'!L$41</f>
        <v>33662</v>
      </c>
      <c r="L66" s="135"/>
      <c r="M66" s="135"/>
      <c r="N66" s="135">
        <f>'将来負担比率（分子）の構造'!M$41</f>
        <v>32141</v>
      </c>
      <c r="O66" s="135"/>
      <c r="P66" s="135"/>
    </row>
    <row r="67" spans="1:16">
      <c r="A67" s="135" t="s">
        <v>62</v>
      </c>
      <c r="B67" s="135" t="e">
        <f>NA()</f>
        <v>#N/A</v>
      </c>
      <c r="C67" s="135">
        <f>IF(ISNUMBER('将来負担比率（分子）の構造'!I$52), IF('将来負担比率（分子）の構造'!I$52 &lt; 0, 0, '将来負担比率（分子）の構造'!I$52), NA())</f>
        <v>9614</v>
      </c>
      <c r="D67" s="135" t="e">
        <f>NA()</f>
        <v>#N/A</v>
      </c>
      <c r="E67" s="135" t="e">
        <f>NA()</f>
        <v>#N/A</v>
      </c>
      <c r="F67" s="135">
        <f>IF(ISNUMBER('将来負担比率（分子）の構造'!J$52), IF('将来負担比率（分子）の構造'!J$52 &lt; 0, 0, '将来負担比率（分子）の構造'!J$52), NA())</f>
        <v>5311</v>
      </c>
      <c r="G67" s="135" t="e">
        <f>NA()</f>
        <v>#N/A</v>
      </c>
      <c r="H67" s="135" t="e">
        <f>NA()</f>
        <v>#N/A</v>
      </c>
      <c r="I67" s="135">
        <f>IF(ISNUMBER('将来負担比率（分子）の構造'!K$52), IF('将来負担比率（分子）の構造'!K$52 &lt; 0, 0, '将来負担比率（分子）の構造'!K$52), NA())</f>
        <v>3202</v>
      </c>
      <c r="J67" s="135" t="e">
        <f>NA()</f>
        <v>#N/A</v>
      </c>
      <c r="K67" s="135" t="e">
        <f>NA()</f>
        <v>#N/A</v>
      </c>
      <c r="L67" s="135">
        <f>IF(ISNUMBER('将来負担比率（分子）の構造'!L$52), IF('将来負担比率（分子）の構造'!L$52 &lt; 0, 0, '将来負担比率（分子）の構造'!L$52), NA())</f>
        <v>2001</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15057159</v>
      </c>
      <c r="S5" s="669"/>
      <c r="T5" s="669"/>
      <c r="U5" s="669"/>
      <c r="V5" s="669"/>
      <c r="W5" s="669"/>
      <c r="X5" s="669"/>
      <c r="Y5" s="716"/>
      <c r="Z5" s="729">
        <v>36</v>
      </c>
      <c r="AA5" s="729"/>
      <c r="AB5" s="729"/>
      <c r="AC5" s="729"/>
      <c r="AD5" s="730">
        <v>14534710</v>
      </c>
      <c r="AE5" s="730"/>
      <c r="AF5" s="730"/>
      <c r="AG5" s="730"/>
      <c r="AH5" s="730"/>
      <c r="AI5" s="730"/>
      <c r="AJ5" s="730"/>
      <c r="AK5" s="730"/>
      <c r="AL5" s="717">
        <v>62.2</v>
      </c>
      <c r="AM5" s="686"/>
      <c r="AN5" s="686"/>
      <c r="AO5" s="718"/>
      <c r="AP5" s="705" t="s">
        <v>206</v>
      </c>
      <c r="AQ5" s="706"/>
      <c r="AR5" s="706"/>
      <c r="AS5" s="706"/>
      <c r="AT5" s="706"/>
      <c r="AU5" s="706"/>
      <c r="AV5" s="706"/>
      <c r="AW5" s="706"/>
      <c r="AX5" s="706"/>
      <c r="AY5" s="706"/>
      <c r="AZ5" s="706"/>
      <c r="BA5" s="706"/>
      <c r="BB5" s="706"/>
      <c r="BC5" s="706"/>
      <c r="BD5" s="706"/>
      <c r="BE5" s="706"/>
      <c r="BF5" s="707"/>
      <c r="BG5" s="618">
        <v>14534710</v>
      </c>
      <c r="BH5" s="619"/>
      <c r="BI5" s="619"/>
      <c r="BJ5" s="619"/>
      <c r="BK5" s="619"/>
      <c r="BL5" s="619"/>
      <c r="BM5" s="619"/>
      <c r="BN5" s="620"/>
      <c r="BO5" s="671">
        <v>96.5</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521894</v>
      </c>
      <c r="S6" s="619"/>
      <c r="T6" s="619"/>
      <c r="U6" s="619"/>
      <c r="V6" s="619"/>
      <c r="W6" s="619"/>
      <c r="X6" s="619"/>
      <c r="Y6" s="620"/>
      <c r="Z6" s="671">
        <v>1.2</v>
      </c>
      <c r="AA6" s="671"/>
      <c r="AB6" s="671"/>
      <c r="AC6" s="671"/>
      <c r="AD6" s="672">
        <v>521894</v>
      </c>
      <c r="AE6" s="672"/>
      <c r="AF6" s="672"/>
      <c r="AG6" s="672"/>
      <c r="AH6" s="672"/>
      <c r="AI6" s="672"/>
      <c r="AJ6" s="672"/>
      <c r="AK6" s="672"/>
      <c r="AL6" s="641">
        <v>2.2000000000000002</v>
      </c>
      <c r="AM6" s="673"/>
      <c r="AN6" s="673"/>
      <c r="AO6" s="674"/>
      <c r="AP6" s="615" t="s">
        <v>212</v>
      </c>
      <c r="AQ6" s="616"/>
      <c r="AR6" s="616"/>
      <c r="AS6" s="616"/>
      <c r="AT6" s="616"/>
      <c r="AU6" s="616"/>
      <c r="AV6" s="616"/>
      <c r="AW6" s="616"/>
      <c r="AX6" s="616"/>
      <c r="AY6" s="616"/>
      <c r="AZ6" s="616"/>
      <c r="BA6" s="616"/>
      <c r="BB6" s="616"/>
      <c r="BC6" s="616"/>
      <c r="BD6" s="616"/>
      <c r="BE6" s="616"/>
      <c r="BF6" s="617"/>
      <c r="BG6" s="618">
        <v>14534710</v>
      </c>
      <c r="BH6" s="619"/>
      <c r="BI6" s="619"/>
      <c r="BJ6" s="619"/>
      <c r="BK6" s="619"/>
      <c r="BL6" s="619"/>
      <c r="BM6" s="619"/>
      <c r="BN6" s="620"/>
      <c r="BO6" s="671">
        <v>96.5</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357828</v>
      </c>
      <c r="CS6" s="619"/>
      <c r="CT6" s="619"/>
      <c r="CU6" s="619"/>
      <c r="CV6" s="619"/>
      <c r="CW6" s="619"/>
      <c r="CX6" s="619"/>
      <c r="CY6" s="620"/>
      <c r="CZ6" s="671">
        <v>0.9</v>
      </c>
      <c r="DA6" s="671"/>
      <c r="DB6" s="671"/>
      <c r="DC6" s="671"/>
      <c r="DD6" s="624" t="s">
        <v>207</v>
      </c>
      <c r="DE6" s="619"/>
      <c r="DF6" s="619"/>
      <c r="DG6" s="619"/>
      <c r="DH6" s="619"/>
      <c r="DI6" s="619"/>
      <c r="DJ6" s="619"/>
      <c r="DK6" s="619"/>
      <c r="DL6" s="619"/>
      <c r="DM6" s="619"/>
      <c r="DN6" s="619"/>
      <c r="DO6" s="619"/>
      <c r="DP6" s="620"/>
      <c r="DQ6" s="624">
        <v>357140</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19769</v>
      </c>
      <c r="S7" s="619"/>
      <c r="T7" s="619"/>
      <c r="U7" s="619"/>
      <c r="V7" s="619"/>
      <c r="W7" s="619"/>
      <c r="X7" s="619"/>
      <c r="Y7" s="620"/>
      <c r="Z7" s="671">
        <v>0</v>
      </c>
      <c r="AA7" s="671"/>
      <c r="AB7" s="671"/>
      <c r="AC7" s="671"/>
      <c r="AD7" s="672">
        <v>19769</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6384067</v>
      </c>
      <c r="BH7" s="619"/>
      <c r="BI7" s="619"/>
      <c r="BJ7" s="619"/>
      <c r="BK7" s="619"/>
      <c r="BL7" s="619"/>
      <c r="BM7" s="619"/>
      <c r="BN7" s="620"/>
      <c r="BO7" s="671">
        <v>42.4</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5057244</v>
      </c>
      <c r="CS7" s="619"/>
      <c r="CT7" s="619"/>
      <c r="CU7" s="619"/>
      <c r="CV7" s="619"/>
      <c r="CW7" s="619"/>
      <c r="CX7" s="619"/>
      <c r="CY7" s="620"/>
      <c r="CZ7" s="671">
        <v>13.4</v>
      </c>
      <c r="DA7" s="671"/>
      <c r="DB7" s="671"/>
      <c r="DC7" s="671"/>
      <c r="DD7" s="624">
        <v>230599</v>
      </c>
      <c r="DE7" s="619"/>
      <c r="DF7" s="619"/>
      <c r="DG7" s="619"/>
      <c r="DH7" s="619"/>
      <c r="DI7" s="619"/>
      <c r="DJ7" s="619"/>
      <c r="DK7" s="619"/>
      <c r="DL7" s="619"/>
      <c r="DM7" s="619"/>
      <c r="DN7" s="619"/>
      <c r="DO7" s="619"/>
      <c r="DP7" s="620"/>
      <c r="DQ7" s="624">
        <v>4176917</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79845</v>
      </c>
      <c r="S8" s="619"/>
      <c r="T8" s="619"/>
      <c r="U8" s="619"/>
      <c r="V8" s="619"/>
      <c r="W8" s="619"/>
      <c r="X8" s="619"/>
      <c r="Y8" s="620"/>
      <c r="Z8" s="671">
        <v>0.2</v>
      </c>
      <c r="AA8" s="671"/>
      <c r="AB8" s="671"/>
      <c r="AC8" s="671"/>
      <c r="AD8" s="672">
        <v>79845</v>
      </c>
      <c r="AE8" s="672"/>
      <c r="AF8" s="672"/>
      <c r="AG8" s="672"/>
      <c r="AH8" s="672"/>
      <c r="AI8" s="672"/>
      <c r="AJ8" s="672"/>
      <c r="AK8" s="672"/>
      <c r="AL8" s="641">
        <v>0.3</v>
      </c>
      <c r="AM8" s="673"/>
      <c r="AN8" s="673"/>
      <c r="AO8" s="674"/>
      <c r="AP8" s="615" t="s">
        <v>218</v>
      </c>
      <c r="AQ8" s="616"/>
      <c r="AR8" s="616"/>
      <c r="AS8" s="616"/>
      <c r="AT8" s="616"/>
      <c r="AU8" s="616"/>
      <c r="AV8" s="616"/>
      <c r="AW8" s="616"/>
      <c r="AX8" s="616"/>
      <c r="AY8" s="616"/>
      <c r="AZ8" s="616"/>
      <c r="BA8" s="616"/>
      <c r="BB8" s="616"/>
      <c r="BC8" s="616"/>
      <c r="BD8" s="616"/>
      <c r="BE8" s="616"/>
      <c r="BF8" s="617"/>
      <c r="BG8" s="618">
        <v>196208</v>
      </c>
      <c r="BH8" s="619"/>
      <c r="BI8" s="619"/>
      <c r="BJ8" s="619"/>
      <c r="BK8" s="619"/>
      <c r="BL8" s="619"/>
      <c r="BM8" s="619"/>
      <c r="BN8" s="620"/>
      <c r="BO8" s="671">
        <v>1.3</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13957446</v>
      </c>
      <c r="CS8" s="619"/>
      <c r="CT8" s="619"/>
      <c r="CU8" s="619"/>
      <c r="CV8" s="619"/>
      <c r="CW8" s="619"/>
      <c r="CX8" s="619"/>
      <c r="CY8" s="620"/>
      <c r="CZ8" s="671">
        <v>36.9</v>
      </c>
      <c r="DA8" s="671"/>
      <c r="DB8" s="671"/>
      <c r="DC8" s="671"/>
      <c r="DD8" s="624">
        <v>408617</v>
      </c>
      <c r="DE8" s="619"/>
      <c r="DF8" s="619"/>
      <c r="DG8" s="619"/>
      <c r="DH8" s="619"/>
      <c r="DI8" s="619"/>
      <c r="DJ8" s="619"/>
      <c r="DK8" s="619"/>
      <c r="DL8" s="619"/>
      <c r="DM8" s="619"/>
      <c r="DN8" s="619"/>
      <c r="DO8" s="619"/>
      <c r="DP8" s="620"/>
      <c r="DQ8" s="624">
        <v>7065782</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80808</v>
      </c>
      <c r="S9" s="619"/>
      <c r="T9" s="619"/>
      <c r="U9" s="619"/>
      <c r="V9" s="619"/>
      <c r="W9" s="619"/>
      <c r="X9" s="619"/>
      <c r="Y9" s="620"/>
      <c r="Z9" s="671">
        <v>0.2</v>
      </c>
      <c r="AA9" s="671"/>
      <c r="AB9" s="671"/>
      <c r="AC9" s="671"/>
      <c r="AD9" s="672">
        <v>80808</v>
      </c>
      <c r="AE9" s="672"/>
      <c r="AF9" s="672"/>
      <c r="AG9" s="672"/>
      <c r="AH9" s="672"/>
      <c r="AI9" s="672"/>
      <c r="AJ9" s="672"/>
      <c r="AK9" s="672"/>
      <c r="AL9" s="641">
        <v>0.3</v>
      </c>
      <c r="AM9" s="673"/>
      <c r="AN9" s="673"/>
      <c r="AO9" s="674"/>
      <c r="AP9" s="615" t="s">
        <v>221</v>
      </c>
      <c r="AQ9" s="616"/>
      <c r="AR9" s="616"/>
      <c r="AS9" s="616"/>
      <c r="AT9" s="616"/>
      <c r="AU9" s="616"/>
      <c r="AV9" s="616"/>
      <c r="AW9" s="616"/>
      <c r="AX9" s="616"/>
      <c r="AY9" s="616"/>
      <c r="AZ9" s="616"/>
      <c r="BA9" s="616"/>
      <c r="BB9" s="616"/>
      <c r="BC9" s="616"/>
      <c r="BD9" s="616"/>
      <c r="BE9" s="616"/>
      <c r="BF9" s="617"/>
      <c r="BG9" s="618">
        <v>5270258</v>
      </c>
      <c r="BH9" s="619"/>
      <c r="BI9" s="619"/>
      <c r="BJ9" s="619"/>
      <c r="BK9" s="619"/>
      <c r="BL9" s="619"/>
      <c r="BM9" s="619"/>
      <c r="BN9" s="620"/>
      <c r="BO9" s="671">
        <v>35</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2853077</v>
      </c>
      <c r="CS9" s="619"/>
      <c r="CT9" s="619"/>
      <c r="CU9" s="619"/>
      <c r="CV9" s="619"/>
      <c r="CW9" s="619"/>
      <c r="CX9" s="619"/>
      <c r="CY9" s="620"/>
      <c r="CZ9" s="671">
        <v>7.5</v>
      </c>
      <c r="DA9" s="671"/>
      <c r="DB9" s="671"/>
      <c r="DC9" s="671"/>
      <c r="DD9" s="624">
        <v>79639</v>
      </c>
      <c r="DE9" s="619"/>
      <c r="DF9" s="619"/>
      <c r="DG9" s="619"/>
      <c r="DH9" s="619"/>
      <c r="DI9" s="619"/>
      <c r="DJ9" s="619"/>
      <c r="DK9" s="619"/>
      <c r="DL9" s="619"/>
      <c r="DM9" s="619"/>
      <c r="DN9" s="619"/>
      <c r="DO9" s="619"/>
      <c r="DP9" s="620"/>
      <c r="DQ9" s="624">
        <v>2303800</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1924578</v>
      </c>
      <c r="S10" s="619"/>
      <c r="T10" s="619"/>
      <c r="U10" s="619"/>
      <c r="V10" s="619"/>
      <c r="W10" s="619"/>
      <c r="X10" s="619"/>
      <c r="Y10" s="620"/>
      <c r="Z10" s="671">
        <v>4.5999999999999996</v>
      </c>
      <c r="AA10" s="671"/>
      <c r="AB10" s="671"/>
      <c r="AC10" s="671"/>
      <c r="AD10" s="672">
        <v>1924578</v>
      </c>
      <c r="AE10" s="672"/>
      <c r="AF10" s="672"/>
      <c r="AG10" s="672"/>
      <c r="AH10" s="672"/>
      <c r="AI10" s="672"/>
      <c r="AJ10" s="672"/>
      <c r="AK10" s="672"/>
      <c r="AL10" s="641">
        <v>8.1999999999999993</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290287</v>
      </c>
      <c r="BH10" s="619"/>
      <c r="BI10" s="619"/>
      <c r="BJ10" s="619"/>
      <c r="BK10" s="619"/>
      <c r="BL10" s="619"/>
      <c r="BM10" s="619"/>
      <c r="BN10" s="620"/>
      <c r="BO10" s="671">
        <v>1.9</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199603</v>
      </c>
      <c r="CS10" s="619"/>
      <c r="CT10" s="619"/>
      <c r="CU10" s="619"/>
      <c r="CV10" s="619"/>
      <c r="CW10" s="619"/>
      <c r="CX10" s="619"/>
      <c r="CY10" s="620"/>
      <c r="CZ10" s="671">
        <v>0.5</v>
      </c>
      <c r="DA10" s="671"/>
      <c r="DB10" s="671"/>
      <c r="DC10" s="671"/>
      <c r="DD10" s="624">
        <v>12911</v>
      </c>
      <c r="DE10" s="619"/>
      <c r="DF10" s="619"/>
      <c r="DG10" s="619"/>
      <c r="DH10" s="619"/>
      <c r="DI10" s="619"/>
      <c r="DJ10" s="619"/>
      <c r="DK10" s="619"/>
      <c r="DL10" s="619"/>
      <c r="DM10" s="619"/>
      <c r="DN10" s="619"/>
      <c r="DO10" s="619"/>
      <c r="DP10" s="620"/>
      <c r="DQ10" s="624">
        <v>100263</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627314</v>
      </c>
      <c r="BH11" s="619"/>
      <c r="BI11" s="619"/>
      <c r="BJ11" s="619"/>
      <c r="BK11" s="619"/>
      <c r="BL11" s="619"/>
      <c r="BM11" s="619"/>
      <c r="BN11" s="620"/>
      <c r="BO11" s="671">
        <v>4.2</v>
      </c>
      <c r="BP11" s="671"/>
      <c r="BQ11" s="671"/>
      <c r="BR11" s="671"/>
      <c r="BS11" s="624" t="s">
        <v>109</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1238000</v>
      </c>
      <c r="CS11" s="619"/>
      <c r="CT11" s="619"/>
      <c r="CU11" s="619"/>
      <c r="CV11" s="619"/>
      <c r="CW11" s="619"/>
      <c r="CX11" s="619"/>
      <c r="CY11" s="620"/>
      <c r="CZ11" s="671">
        <v>3.3</v>
      </c>
      <c r="DA11" s="671"/>
      <c r="DB11" s="671"/>
      <c r="DC11" s="671"/>
      <c r="DD11" s="624">
        <v>259376</v>
      </c>
      <c r="DE11" s="619"/>
      <c r="DF11" s="619"/>
      <c r="DG11" s="619"/>
      <c r="DH11" s="619"/>
      <c r="DI11" s="619"/>
      <c r="DJ11" s="619"/>
      <c r="DK11" s="619"/>
      <c r="DL11" s="619"/>
      <c r="DM11" s="619"/>
      <c r="DN11" s="619"/>
      <c r="DO11" s="619"/>
      <c r="DP11" s="620"/>
      <c r="DQ11" s="624">
        <v>1062461</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7103012</v>
      </c>
      <c r="BH12" s="619"/>
      <c r="BI12" s="619"/>
      <c r="BJ12" s="619"/>
      <c r="BK12" s="619"/>
      <c r="BL12" s="619"/>
      <c r="BM12" s="619"/>
      <c r="BN12" s="620"/>
      <c r="BO12" s="671">
        <v>47.2</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642171</v>
      </c>
      <c r="CS12" s="619"/>
      <c r="CT12" s="619"/>
      <c r="CU12" s="619"/>
      <c r="CV12" s="619"/>
      <c r="CW12" s="619"/>
      <c r="CX12" s="619"/>
      <c r="CY12" s="620"/>
      <c r="CZ12" s="671">
        <v>1.7</v>
      </c>
      <c r="DA12" s="671"/>
      <c r="DB12" s="671"/>
      <c r="DC12" s="671"/>
      <c r="DD12" s="624">
        <v>20971</v>
      </c>
      <c r="DE12" s="619"/>
      <c r="DF12" s="619"/>
      <c r="DG12" s="619"/>
      <c r="DH12" s="619"/>
      <c r="DI12" s="619"/>
      <c r="DJ12" s="619"/>
      <c r="DK12" s="619"/>
      <c r="DL12" s="619"/>
      <c r="DM12" s="619"/>
      <c r="DN12" s="619"/>
      <c r="DO12" s="619"/>
      <c r="DP12" s="620"/>
      <c r="DQ12" s="624">
        <v>239103</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157287</v>
      </c>
      <c r="S13" s="619"/>
      <c r="T13" s="619"/>
      <c r="U13" s="619"/>
      <c r="V13" s="619"/>
      <c r="W13" s="619"/>
      <c r="X13" s="619"/>
      <c r="Y13" s="620"/>
      <c r="Z13" s="671">
        <v>0.4</v>
      </c>
      <c r="AA13" s="671"/>
      <c r="AB13" s="671"/>
      <c r="AC13" s="671"/>
      <c r="AD13" s="672">
        <v>157287</v>
      </c>
      <c r="AE13" s="672"/>
      <c r="AF13" s="672"/>
      <c r="AG13" s="672"/>
      <c r="AH13" s="672"/>
      <c r="AI13" s="672"/>
      <c r="AJ13" s="672"/>
      <c r="AK13" s="672"/>
      <c r="AL13" s="641">
        <v>0.7</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7017983</v>
      </c>
      <c r="BH13" s="619"/>
      <c r="BI13" s="619"/>
      <c r="BJ13" s="619"/>
      <c r="BK13" s="619"/>
      <c r="BL13" s="619"/>
      <c r="BM13" s="619"/>
      <c r="BN13" s="620"/>
      <c r="BO13" s="671">
        <v>46.6</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3477898</v>
      </c>
      <c r="CS13" s="619"/>
      <c r="CT13" s="619"/>
      <c r="CU13" s="619"/>
      <c r="CV13" s="619"/>
      <c r="CW13" s="619"/>
      <c r="CX13" s="619"/>
      <c r="CY13" s="620"/>
      <c r="CZ13" s="671">
        <v>9.1999999999999993</v>
      </c>
      <c r="DA13" s="671"/>
      <c r="DB13" s="671"/>
      <c r="DC13" s="671"/>
      <c r="DD13" s="624">
        <v>917187</v>
      </c>
      <c r="DE13" s="619"/>
      <c r="DF13" s="619"/>
      <c r="DG13" s="619"/>
      <c r="DH13" s="619"/>
      <c r="DI13" s="619"/>
      <c r="DJ13" s="619"/>
      <c r="DK13" s="619"/>
      <c r="DL13" s="619"/>
      <c r="DM13" s="619"/>
      <c r="DN13" s="619"/>
      <c r="DO13" s="619"/>
      <c r="DP13" s="620"/>
      <c r="DQ13" s="624">
        <v>2430375</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237006</v>
      </c>
      <c r="BH14" s="619"/>
      <c r="BI14" s="619"/>
      <c r="BJ14" s="619"/>
      <c r="BK14" s="619"/>
      <c r="BL14" s="619"/>
      <c r="BM14" s="619"/>
      <c r="BN14" s="620"/>
      <c r="BO14" s="671">
        <v>1.6</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1635714</v>
      </c>
      <c r="CS14" s="619"/>
      <c r="CT14" s="619"/>
      <c r="CU14" s="619"/>
      <c r="CV14" s="619"/>
      <c r="CW14" s="619"/>
      <c r="CX14" s="619"/>
      <c r="CY14" s="620"/>
      <c r="CZ14" s="671">
        <v>4.3</v>
      </c>
      <c r="DA14" s="671"/>
      <c r="DB14" s="671"/>
      <c r="DC14" s="671"/>
      <c r="DD14" s="624">
        <v>80870</v>
      </c>
      <c r="DE14" s="619"/>
      <c r="DF14" s="619"/>
      <c r="DG14" s="619"/>
      <c r="DH14" s="619"/>
      <c r="DI14" s="619"/>
      <c r="DJ14" s="619"/>
      <c r="DK14" s="619"/>
      <c r="DL14" s="619"/>
      <c r="DM14" s="619"/>
      <c r="DN14" s="619"/>
      <c r="DO14" s="619"/>
      <c r="DP14" s="620"/>
      <c r="DQ14" s="624">
        <v>1549622</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83527</v>
      </c>
      <c r="S15" s="619"/>
      <c r="T15" s="619"/>
      <c r="U15" s="619"/>
      <c r="V15" s="619"/>
      <c r="W15" s="619"/>
      <c r="X15" s="619"/>
      <c r="Y15" s="620"/>
      <c r="Z15" s="671">
        <v>0.2</v>
      </c>
      <c r="AA15" s="671"/>
      <c r="AB15" s="671"/>
      <c r="AC15" s="671"/>
      <c r="AD15" s="672">
        <v>83527</v>
      </c>
      <c r="AE15" s="672"/>
      <c r="AF15" s="672"/>
      <c r="AG15" s="672"/>
      <c r="AH15" s="672"/>
      <c r="AI15" s="672"/>
      <c r="AJ15" s="672"/>
      <c r="AK15" s="672"/>
      <c r="AL15" s="641">
        <v>0.4</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810625</v>
      </c>
      <c r="BH15" s="619"/>
      <c r="BI15" s="619"/>
      <c r="BJ15" s="619"/>
      <c r="BK15" s="619"/>
      <c r="BL15" s="619"/>
      <c r="BM15" s="619"/>
      <c r="BN15" s="620"/>
      <c r="BO15" s="671">
        <v>5.4</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4669577</v>
      </c>
      <c r="CS15" s="619"/>
      <c r="CT15" s="619"/>
      <c r="CU15" s="619"/>
      <c r="CV15" s="619"/>
      <c r="CW15" s="619"/>
      <c r="CX15" s="619"/>
      <c r="CY15" s="620"/>
      <c r="CZ15" s="671">
        <v>12.3</v>
      </c>
      <c r="DA15" s="671"/>
      <c r="DB15" s="671"/>
      <c r="DC15" s="671"/>
      <c r="DD15" s="624">
        <v>1173059</v>
      </c>
      <c r="DE15" s="619"/>
      <c r="DF15" s="619"/>
      <c r="DG15" s="619"/>
      <c r="DH15" s="619"/>
      <c r="DI15" s="619"/>
      <c r="DJ15" s="619"/>
      <c r="DK15" s="619"/>
      <c r="DL15" s="619"/>
      <c r="DM15" s="619"/>
      <c r="DN15" s="619"/>
      <c r="DO15" s="619"/>
      <c r="DP15" s="620"/>
      <c r="DQ15" s="624">
        <v>2988053</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6787484</v>
      </c>
      <c r="S16" s="619"/>
      <c r="T16" s="619"/>
      <c r="U16" s="619"/>
      <c r="V16" s="619"/>
      <c r="W16" s="619"/>
      <c r="X16" s="619"/>
      <c r="Y16" s="620"/>
      <c r="Z16" s="671">
        <v>16.2</v>
      </c>
      <c r="AA16" s="671"/>
      <c r="AB16" s="671"/>
      <c r="AC16" s="671"/>
      <c r="AD16" s="672">
        <v>5895850</v>
      </c>
      <c r="AE16" s="672"/>
      <c r="AF16" s="672"/>
      <c r="AG16" s="672"/>
      <c r="AH16" s="672"/>
      <c r="AI16" s="672"/>
      <c r="AJ16" s="672"/>
      <c r="AK16" s="672"/>
      <c r="AL16" s="641">
        <v>25.2</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146621</v>
      </c>
      <c r="CS16" s="619"/>
      <c r="CT16" s="619"/>
      <c r="CU16" s="619"/>
      <c r="CV16" s="619"/>
      <c r="CW16" s="619"/>
      <c r="CX16" s="619"/>
      <c r="CY16" s="620"/>
      <c r="CZ16" s="671">
        <v>0.4</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5895850</v>
      </c>
      <c r="S17" s="619"/>
      <c r="T17" s="619"/>
      <c r="U17" s="619"/>
      <c r="V17" s="619"/>
      <c r="W17" s="619"/>
      <c r="X17" s="619"/>
      <c r="Y17" s="620"/>
      <c r="Z17" s="671">
        <v>14.1</v>
      </c>
      <c r="AA17" s="671"/>
      <c r="AB17" s="671"/>
      <c r="AC17" s="671"/>
      <c r="AD17" s="672">
        <v>5895850</v>
      </c>
      <c r="AE17" s="672"/>
      <c r="AF17" s="672"/>
      <c r="AG17" s="672"/>
      <c r="AH17" s="672"/>
      <c r="AI17" s="672"/>
      <c r="AJ17" s="672"/>
      <c r="AK17" s="672"/>
      <c r="AL17" s="641">
        <v>25.2</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3639706</v>
      </c>
      <c r="CS17" s="619"/>
      <c r="CT17" s="619"/>
      <c r="CU17" s="619"/>
      <c r="CV17" s="619"/>
      <c r="CW17" s="619"/>
      <c r="CX17" s="619"/>
      <c r="CY17" s="620"/>
      <c r="CZ17" s="671">
        <v>9.6</v>
      </c>
      <c r="DA17" s="671"/>
      <c r="DB17" s="671"/>
      <c r="DC17" s="671"/>
      <c r="DD17" s="624" t="s">
        <v>109</v>
      </c>
      <c r="DE17" s="619"/>
      <c r="DF17" s="619"/>
      <c r="DG17" s="619"/>
      <c r="DH17" s="619"/>
      <c r="DI17" s="619"/>
      <c r="DJ17" s="619"/>
      <c r="DK17" s="619"/>
      <c r="DL17" s="619"/>
      <c r="DM17" s="619"/>
      <c r="DN17" s="619"/>
      <c r="DO17" s="619"/>
      <c r="DP17" s="620"/>
      <c r="DQ17" s="624">
        <v>3637434</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884989</v>
      </c>
      <c r="S18" s="619"/>
      <c r="T18" s="619"/>
      <c r="U18" s="619"/>
      <c r="V18" s="619"/>
      <c r="W18" s="619"/>
      <c r="X18" s="619"/>
      <c r="Y18" s="620"/>
      <c r="Z18" s="671">
        <v>2.1</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6645</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522449</v>
      </c>
      <c r="BH19" s="619"/>
      <c r="BI19" s="619"/>
      <c r="BJ19" s="619"/>
      <c r="BK19" s="619"/>
      <c r="BL19" s="619"/>
      <c r="BM19" s="619"/>
      <c r="BN19" s="620"/>
      <c r="BO19" s="671">
        <v>3.5</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24712351</v>
      </c>
      <c r="S20" s="619"/>
      <c r="T20" s="619"/>
      <c r="U20" s="619"/>
      <c r="V20" s="619"/>
      <c r="W20" s="619"/>
      <c r="X20" s="619"/>
      <c r="Y20" s="620"/>
      <c r="Z20" s="671">
        <v>59.1</v>
      </c>
      <c r="AA20" s="671"/>
      <c r="AB20" s="671"/>
      <c r="AC20" s="671"/>
      <c r="AD20" s="672">
        <v>23298268</v>
      </c>
      <c r="AE20" s="672"/>
      <c r="AF20" s="672"/>
      <c r="AG20" s="672"/>
      <c r="AH20" s="672"/>
      <c r="AI20" s="672"/>
      <c r="AJ20" s="672"/>
      <c r="AK20" s="672"/>
      <c r="AL20" s="641">
        <v>99.7</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522449</v>
      </c>
      <c r="BH20" s="619"/>
      <c r="BI20" s="619"/>
      <c r="BJ20" s="619"/>
      <c r="BK20" s="619"/>
      <c r="BL20" s="619"/>
      <c r="BM20" s="619"/>
      <c r="BN20" s="620"/>
      <c r="BO20" s="671">
        <v>3.5</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37874885</v>
      </c>
      <c r="CS20" s="619"/>
      <c r="CT20" s="619"/>
      <c r="CU20" s="619"/>
      <c r="CV20" s="619"/>
      <c r="CW20" s="619"/>
      <c r="CX20" s="619"/>
      <c r="CY20" s="620"/>
      <c r="CZ20" s="671">
        <v>100</v>
      </c>
      <c r="DA20" s="671"/>
      <c r="DB20" s="671"/>
      <c r="DC20" s="671"/>
      <c r="DD20" s="624">
        <v>3183229</v>
      </c>
      <c r="DE20" s="619"/>
      <c r="DF20" s="619"/>
      <c r="DG20" s="619"/>
      <c r="DH20" s="619"/>
      <c r="DI20" s="619"/>
      <c r="DJ20" s="619"/>
      <c r="DK20" s="619"/>
      <c r="DL20" s="619"/>
      <c r="DM20" s="619"/>
      <c r="DN20" s="619"/>
      <c r="DO20" s="619"/>
      <c r="DP20" s="620"/>
      <c r="DQ20" s="624">
        <v>25910950</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21547</v>
      </c>
      <c r="S21" s="619"/>
      <c r="T21" s="619"/>
      <c r="U21" s="619"/>
      <c r="V21" s="619"/>
      <c r="W21" s="619"/>
      <c r="X21" s="619"/>
      <c r="Y21" s="620"/>
      <c r="Z21" s="671">
        <v>0.1</v>
      </c>
      <c r="AA21" s="671"/>
      <c r="AB21" s="671"/>
      <c r="AC21" s="671"/>
      <c r="AD21" s="672">
        <v>21547</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330550</v>
      </c>
      <c r="S22" s="619"/>
      <c r="T22" s="619"/>
      <c r="U22" s="619"/>
      <c r="V22" s="619"/>
      <c r="W22" s="619"/>
      <c r="X22" s="619"/>
      <c r="Y22" s="620"/>
      <c r="Z22" s="671">
        <v>0.8</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374498</v>
      </c>
      <c r="S23" s="619"/>
      <c r="T23" s="619"/>
      <c r="U23" s="619"/>
      <c r="V23" s="619"/>
      <c r="W23" s="619"/>
      <c r="X23" s="619"/>
      <c r="Y23" s="620"/>
      <c r="Z23" s="671">
        <v>0.9</v>
      </c>
      <c r="AA23" s="671"/>
      <c r="AB23" s="671"/>
      <c r="AC23" s="671"/>
      <c r="AD23" s="672">
        <v>36638</v>
      </c>
      <c r="AE23" s="672"/>
      <c r="AF23" s="672"/>
      <c r="AG23" s="672"/>
      <c r="AH23" s="672"/>
      <c r="AI23" s="672"/>
      <c r="AJ23" s="672"/>
      <c r="AK23" s="672"/>
      <c r="AL23" s="641">
        <v>0.2</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522449</v>
      </c>
      <c r="BH23" s="619"/>
      <c r="BI23" s="619"/>
      <c r="BJ23" s="619"/>
      <c r="BK23" s="619"/>
      <c r="BL23" s="619"/>
      <c r="BM23" s="619"/>
      <c r="BN23" s="620"/>
      <c r="BO23" s="671">
        <v>3.5</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247687</v>
      </c>
      <c r="S24" s="619"/>
      <c r="T24" s="619"/>
      <c r="U24" s="619"/>
      <c r="V24" s="619"/>
      <c r="W24" s="619"/>
      <c r="X24" s="619"/>
      <c r="Y24" s="620"/>
      <c r="Z24" s="671">
        <v>0.6</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18021698</v>
      </c>
      <c r="CS24" s="669"/>
      <c r="CT24" s="669"/>
      <c r="CU24" s="669"/>
      <c r="CV24" s="669"/>
      <c r="CW24" s="669"/>
      <c r="CX24" s="669"/>
      <c r="CY24" s="716"/>
      <c r="CZ24" s="720">
        <v>47.6</v>
      </c>
      <c r="DA24" s="721"/>
      <c r="DB24" s="721"/>
      <c r="DC24" s="722"/>
      <c r="DD24" s="715">
        <v>11938462</v>
      </c>
      <c r="DE24" s="669"/>
      <c r="DF24" s="669"/>
      <c r="DG24" s="669"/>
      <c r="DH24" s="669"/>
      <c r="DI24" s="669"/>
      <c r="DJ24" s="669"/>
      <c r="DK24" s="716"/>
      <c r="DL24" s="715">
        <v>11746239</v>
      </c>
      <c r="DM24" s="669"/>
      <c r="DN24" s="669"/>
      <c r="DO24" s="669"/>
      <c r="DP24" s="669"/>
      <c r="DQ24" s="669"/>
      <c r="DR24" s="669"/>
      <c r="DS24" s="669"/>
      <c r="DT24" s="669"/>
      <c r="DU24" s="669"/>
      <c r="DV24" s="716"/>
      <c r="DW24" s="717">
        <v>46.5</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4788925</v>
      </c>
      <c r="S25" s="619"/>
      <c r="T25" s="619"/>
      <c r="U25" s="619"/>
      <c r="V25" s="619"/>
      <c r="W25" s="619"/>
      <c r="X25" s="619"/>
      <c r="Y25" s="620"/>
      <c r="Z25" s="671">
        <v>11.5</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5904207</v>
      </c>
      <c r="CS25" s="637"/>
      <c r="CT25" s="637"/>
      <c r="CU25" s="637"/>
      <c r="CV25" s="637"/>
      <c r="CW25" s="637"/>
      <c r="CX25" s="637"/>
      <c r="CY25" s="638"/>
      <c r="CZ25" s="621">
        <v>15.6</v>
      </c>
      <c r="DA25" s="639"/>
      <c r="DB25" s="639"/>
      <c r="DC25" s="640"/>
      <c r="DD25" s="624">
        <v>5459145</v>
      </c>
      <c r="DE25" s="637"/>
      <c r="DF25" s="637"/>
      <c r="DG25" s="637"/>
      <c r="DH25" s="637"/>
      <c r="DI25" s="637"/>
      <c r="DJ25" s="637"/>
      <c r="DK25" s="638"/>
      <c r="DL25" s="624">
        <v>5450422</v>
      </c>
      <c r="DM25" s="637"/>
      <c r="DN25" s="637"/>
      <c r="DO25" s="637"/>
      <c r="DP25" s="637"/>
      <c r="DQ25" s="637"/>
      <c r="DR25" s="637"/>
      <c r="DS25" s="637"/>
      <c r="DT25" s="637"/>
      <c r="DU25" s="637"/>
      <c r="DV25" s="638"/>
      <c r="DW25" s="641">
        <v>21.6</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4039596</v>
      </c>
      <c r="CS26" s="619"/>
      <c r="CT26" s="619"/>
      <c r="CU26" s="619"/>
      <c r="CV26" s="619"/>
      <c r="CW26" s="619"/>
      <c r="CX26" s="619"/>
      <c r="CY26" s="620"/>
      <c r="CZ26" s="621">
        <v>10.7</v>
      </c>
      <c r="DA26" s="639"/>
      <c r="DB26" s="639"/>
      <c r="DC26" s="640"/>
      <c r="DD26" s="624">
        <v>3643629</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2661166</v>
      </c>
      <c r="S27" s="619"/>
      <c r="T27" s="619"/>
      <c r="U27" s="619"/>
      <c r="V27" s="619"/>
      <c r="W27" s="619"/>
      <c r="X27" s="619"/>
      <c r="Y27" s="620"/>
      <c r="Z27" s="671">
        <v>6.4</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15057159</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8477785</v>
      </c>
      <c r="CS27" s="637"/>
      <c r="CT27" s="637"/>
      <c r="CU27" s="637"/>
      <c r="CV27" s="637"/>
      <c r="CW27" s="637"/>
      <c r="CX27" s="637"/>
      <c r="CY27" s="638"/>
      <c r="CZ27" s="621">
        <v>22.4</v>
      </c>
      <c r="DA27" s="639"/>
      <c r="DB27" s="639"/>
      <c r="DC27" s="640"/>
      <c r="DD27" s="624">
        <v>2841883</v>
      </c>
      <c r="DE27" s="637"/>
      <c r="DF27" s="637"/>
      <c r="DG27" s="637"/>
      <c r="DH27" s="637"/>
      <c r="DI27" s="637"/>
      <c r="DJ27" s="637"/>
      <c r="DK27" s="638"/>
      <c r="DL27" s="624">
        <v>2692513</v>
      </c>
      <c r="DM27" s="637"/>
      <c r="DN27" s="637"/>
      <c r="DO27" s="637"/>
      <c r="DP27" s="637"/>
      <c r="DQ27" s="637"/>
      <c r="DR27" s="637"/>
      <c r="DS27" s="637"/>
      <c r="DT27" s="637"/>
      <c r="DU27" s="637"/>
      <c r="DV27" s="638"/>
      <c r="DW27" s="641">
        <v>10.7</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114120</v>
      </c>
      <c r="S28" s="619"/>
      <c r="T28" s="619"/>
      <c r="U28" s="619"/>
      <c r="V28" s="619"/>
      <c r="W28" s="619"/>
      <c r="X28" s="619"/>
      <c r="Y28" s="620"/>
      <c r="Z28" s="671">
        <v>0.3</v>
      </c>
      <c r="AA28" s="671"/>
      <c r="AB28" s="671"/>
      <c r="AC28" s="671"/>
      <c r="AD28" s="672">
        <v>95</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3639706</v>
      </c>
      <c r="CS28" s="619"/>
      <c r="CT28" s="619"/>
      <c r="CU28" s="619"/>
      <c r="CV28" s="619"/>
      <c r="CW28" s="619"/>
      <c r="CX28" s="619"/>
      <c r="CY28" s="620"/>
      <c r="CZ28" s="621">
        <v>9.6</v>
      </c>
      <c r="DA28" s="639"/>
      <c r="DB28" s="639"/>
      <c r="DC28" s="640"/>
      <c r="DD28" s="624">
        <v>3637434</v>
      </c>
      <c r="DE28" s="619"/>
      <c r="DF28" s="619"/>
      <c r="DG28" s="619"/>
      <c r="DH28" s="619"/>
      <c r="DI28" s="619"/>
      <c r="DJ28" s="619"/>
      <c r="DK28" s="620"/>
      <c r="DL28" s="624">
        <v>3603304</v>
      </c>
      <c r="DM28" s="619"/>
      <c r="DN28" s="619"/>
      <c r="DO28" s="619"/>
      <c r="DP28" s="619"/>
      <c r="DQ28" s="619"/>
      <c r="DR28" s="619"/>
      <c r="DS28" s="619"/>
      <c r="DT28" s="619"/>
      <c r="DU28" s="619"/>
      <c r="DV28" s="620"/>
      <c r="DW28" s="641">
        <v>14.3</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13311</v>
      </c>
      <c r="S29" s="619"/>
      <c r="T29" s="619"/>
      <c r="U29" s="619"/>
      <c r="V29" s="619"/>
      <c r="W29" s="619"/>
      <c r="X29" s="619"/>
      <c r="Y29" s="620"/>
      <c r="Z29" s="671">
        <v>0</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3639706</v>
      </c>
      <c r="CS29" s="637"/>
      <c r="CT29" s="637"/>
      <c r="CU29" s="637"/>
      <c r="CV29" s="637"/>
      <c r="CW29" s="637"/>
      <c r="CX29" s="637"/>
      <c r="CY29" s="638"/>
      <c r="CZ29" s="621">
        <v>9.6</v>
      </c>
      <c r="DA29" s="639"/>
      <c r="DB29" s="639"/>
      <c r="DC29" s="640"/>
      <c r="DD29" s="624">
        <v>3637434</v>
      </c>
      <c r="DE29" s="637"/>
      <c r="DF29" s="637"/>
      <c r="DG29" s="637"/>
      <c r="DH29" s="637"/>
      <c r="DI29" s="637"/>
      <c r="DJ29" s="637"/>
      <c r="DK29" s="638"/>
      <c r="DL29" s="624">
        <v>3603304</v>
      </c>
      <c r="DM29" s="637"/>
      <c r="DN29" s="637"/>
      <c r="DO29" s="637"/>
      <c r="DP29" s="637"/>
      <c r="DQ29" s="637"/>
      <c r="DR29" s="637"/>
      <c r="DS29" s="637"/>
      <c r="DT29" s="637"/>
      <c r="DU29" s="637"/>
      <c r="DV29" s="638"/>
      <c r="DW29" s="641">
        <v>14.3</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1842201</v>
      </c>
      <c r="S30" s="619"/>
      <c r="T30" s="619"/>
      <c r="U30" s="619"/>
      <c r="V30" s="619"/>
      <c r="W30" s="619"/>
      <c r="X30" s="619"/>
      <c r="Y30" s="620"/>
      <c r="Z30" s="671">
        <v>4.4000000000000004</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v>
      </c>
      <c r="BH30" s="685"/>
      <c r="BI30" s="685"/>
      <c r="BJ30" s="685"/>
      <c r="BK30" s="685"/>
      <c r="BL30" s="685"/>
      <c r="BM30" s="686">
        <v>97.7</v>
      </c>
      <c r="BN30" s="685"/>
      <c r="BO30" s="685"/>
      <c r="BP30" s="685"/>
      <c r="BQ30" s="687"/>
      <c r="BR30" s="684">
        <v>98.9</v>
      </c>
      <c r="BS30" s="685"/>
      <c r="BT30" s="685"/>
      <c r="BU30" s="685"/>
      <c r="BV30" s="685"/>
      <c r="BW30" s="685"/>
      <c r="BX30" s="686">
        <v>97.3</v>
      </c>
      <c r="BY30" s="685"/>
      <c r="BZ30" s="685"/>
      <c r="CA30" s="685"/>
      <c r="CB30" s="687"/>
      <c r="CD30" s="690"/>
      <c r="CE30" s="691"/>
      <c r="CF30" s="655" t="s">
        <v>290</v>
      </c>
      <c r="CG30" s="652"/>
      <c r="CH30" s="652"/>
      <c r="CI30" s="652"/>
      <c r="CJ30" s="652"/>
      <c r="CK30" s="652"/>
      <c r="CL30" s="652"/>
      <c r="CM30" s="652"/>
      <c r="CN30" s="652"/>
      <c r="CO30" s="652"/>
      <c r="CP30" s="652"/>
      <c r="CQ30" s="653"/>
      <c r="CR30" s="618">
        <v>3294055</v>
      </c>
      <c r="CS30" s="619"/>
      <c r="CT30" s="619"/>
      <c r="CU30" s="619"/>
      <c r="CV30" s="619"/>
      <c r="CW30" s="619"/>
      <c r="CX30" s="619"/>
      <c r="CY30" s="620"/>
      <c r="CZ30" s="621">
        <v>8.6999999999999993</v>
      </c>
      <c r="DA30" s="639"/>
      <c r="DB30" s="639"/>
      <c r="DC30" s="640"/>
      <c r="DD30" s="624">
        <v>3291990</v>
      </c>
      <c r="DE30" s="619"/>
      <c r="DF30" s="619"/>
      <c r="DG30" s="619"/>
      <c r="DH30" s="619"/>
      <c r="DI30" s="619"/>
      <c r="DJ30" s="619"/>
      <c r="DK30" s="620"/>
      <c r="DL30" s="624">
        <v>3257860</v>
      </c>
      <c r="DM30" s="619"/>
      <c r="DN30" s="619"/>
      <c r="DO30" s="619"/>
      <c r="DP30" s="619"/>
      <c r="DQ30" s="619"/>
      <c r="DR30" s="619"/>
      <c r="DS30" s="619"/>
      <c r="DT30" s="619"/>
      <c r="DU30" s="619"/>
      <c r="DV30" s="620"/>
      <c r="DW30" s="641">
        <v>12.9</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3196343</v>
      </c>
      <c r="S31" s="619"/>
      <c r="T31" s="619"/>
      <c r="U31" s="619"/>
      <c r="V31" s="619"/>
      <c r="W31" s="619"/>
      <c r="X31" s="619"/>
      <c r="Y31" s="620"/>
      <c r="Z31" s="671">
        <v>7.6</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v>
      </c>
      <c r="BH31" s="637"/>
      <c r="BI31" s="637"/>
      <c r="BJ31" s="637"/>
      <c r="BK31" s="637"/>
      <c r="BL31" s="637"/>
      <c r="BM31" s="673">
        <v>97.6</v>
      </c>
      <c r="BN31" s="683"/>
      <c r="BO31" s="683"/>
      <c r="BP31" s="683"/>
      <c r="BQ31" s="647"/>
      <c r="BR31" s="682">
        <v>98.9</v>
      </c>
      <c r="BS31" s="637"/>
      <c r="BT31" s="637"/>
      <c r="BU31" s="637"/>
      <c r="BV31" s="637"/>
      <c r="BW31" s="637"/>
      <c r="BX31" s="673">
        <v>97.1</v>
      </c>
      <c r="BY31" s="683"/>
      <c r="BZ31" s="683"/>
      <c r="CA31" s="683"/>
      <c r="CB31" s="647"/>
      <c r="CD31" s="690"/>
      <c r="CE31" s="691"/>
      <c r="CF31" s="655" t="s">
        <v>294</v>
      </c>
      <c r="CG31" s="652"/>
      <c r="CH31" s="652"/>
      <c r="CI31" s="652"/>
      <c r="CJ31" s="652"/>
      <c r="CK31" s="652"/>
      <c r="CL31" s="652"/>
      <c r="CM31" s="652"/>
      <c r="CN31" s="652"/>
      <c r="CO31" s="652"/>
      <c r="CP31" s="652"/>
      <c r="CQ31" s="653"/>
      <c r="CR31" s="618">
        <v>345651</v>
      </c>
      <c r="CS31" s="637"/>
      <c r="CT31" s="637"/>
      <c r="CU31" s="637"/>
      <c r="CV31" s="637"/>
      <c r="CW31" s="637"/>
      <c r="CX31" s="637"/>
      <c r="CY31" s="638"/>
      <c r="CZ31" s="621">
        <v>0.9</v>
      </c>
      <c r="DA31" s="639"/>
      <c r="DB31" s="639"/>
      <c r="DC31" s="640"/>
      <c r="DD31" s="624">
        <v>345444</v>
      </c>
      <c r="DE31" s="637"/>
      <c r="DF31" s="637"/>
      <c r="DG31" s="637"/>
      <c r="DH31" s="637"/>
      <c r="DI31" s="637"/>
      <c r="DJ31" s="637"/>
      <c r="DK31" s="638"/>
      <c r="DL31" s="624">
        <v>345444</v>
      </c>
      <c r="DM31" s="637"/>
      <c r="DN31" s="637"/>
      <c r="DO31" s="637"/>
      <c r="DP31" s="637"/>
      <c r="DQ31" s="637"/>
      <c r="DR31" s="637"/>
      <c r="DS31" s="637"/>
      <c r="DT31" s="637"/>
      <c r="DU31" s="637"/>
      <c r="DV31" s="638"/>
      <c r="DW31" s="641">
        <v>1.4</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1161943</v>
      </c>
      <c r="S32" s="619"/>
      <c r="T32" s="619"/>
      <c r="U32" s="619"/>
      <c r="V32" s="619"/>
      <c r="W32" s="619"/>
      <c r="X32" s="619"/>
      <c r="Y32" s="620"/>
      <c r="Z32" s="671">
        <v>2.8</v>
      </c>
      <c r="AA32" s="671"/>
      <c r="AB32" s="671"/>
      <c r="AC32" s="671"/>
      <c r="AD32" s="672">
        <v>1945</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98.9</v>
      </c>
      <c r="BH32" s="603"/>
      <c r="BI32" s="603"/>
      <c r="BJ32" s="603"/>
      <c r="BK32" s="603"/>
      <c r="BL32" s="603"/>
      <c r="BM32" s="666">
        <v>97.6</v>
      </c>
      <c r="BN32" s="603"/>
      <c r="BO32" s="603"/>
      <c r="BP32" s="603"/>
      <c r="BQ32" s="660"/>
      <c r="BR32" s="681">
        <v>98.9</v>
      </c>
      <c r="BS32" s="603"/>
      <c r="BT32" s="603"/>
      <c r="BU32" s="603"/>
      <c r="BV32" s="603"/>
      <c r="BW32" s="603"/>
      <c r="BX32" s="666">
        <v>97</v>
      </c>
      <c r="BY32" s="603"/>
      <c r="BZ32" s="603"/>
      <c r="CA32" s="603"/>
      <c r="CB32" s="660"/>
      <c r="CD32" s="692"/>
      <c r="CE32" s="693"/>
      <c r="CF32" s="655" t="s">
        <v>297</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2358046</v>
      </c>
      <c r="S33" s="619"/>
      <c r="T33" s="619"/>
      <c r="U33" s="619"/>
      <c r="V33" s="619"/>
      <c r="W33" s="619"/>
      <c r="X33" s="619"/>
      <c r="Y33" s="620"/>
      <c r="Z33" s="671">
        <v>5.6</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16523337</v>
      </c>
      <c r="CS33" s="637"/>
      <c r="CT33" s="637"/>
      <c r="CU33" s="637"/>
      <c r="CV33" s="637"/>
      <c r="CW33" s="637"/>
      <c r="CX33" s="637"/>
      <c r="CY33" s="638"/>
      <c r="CZ33" s="621">
        <v>43.6</v>
      </c>
      <c r="DA33" s="639"/>
      <c r="DB33" s="639"/>
      <c r="DC33" s="640"/>
      <c r="DD33" s="624">
        <v>13321219</v>
      </c>
      <c r="DE33" s="637"/>
      <c r="DF33" s="637"/>
      <c r="DG33" s="637"/>
      <c r="DH33" s="637"/>
      <c r="DI33" s="637"/>
      <c r="DJ33" s="637"/>
      <c r="DK33" s="638"/>
      <c r="DL33" s="624">
        <v>10583139</v>
      </c>
      <c r="DM33" s="637"/>
      <c r="DN33" s="637"/>
      <c r="DO33" s="637"/>
      <c r="DP33" s="637"/>
      <c r="DQ33" s="637"/>
      <c r="DR33" s="637"/>
      <c r="DS33" s="637"/>
      <c r="DT33" s="637"/>
      <c r="DU33" s="637"/>
      <c r="DV33" s="638"/>
      <c r="DW33" s="641">
        <v>41.9</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6142004</v>
      </c>
      <c r="CS34" s="619"/>
      <c r="CT34" s="619"/>
      <c r="CU34" s="619"/>
      <c r="CV34" s="619"/>
      <c r="CW34" s="619"/>
      <c r="CX34" s="619"/>
      <c r="CY34" s="620"/>
      <c r="CZ34" s="621">
        <v>16.2</v>
      </c>
      <c r="DA34" s="639"/>
      <c r="DB34" s="639"/>
      <c r="DC34" s="640"/>
      <c r="DD34" s="624">
        <v>4903922</v>
      </c>
      <c r="DE34" s="619"/>
      <c r="DF34" s="619"/>
      <c r="DG34" s="619"/>
      <c r="DH34" s="619"/>
      <c r="DI34" s="619"/>
      <c r="DJ34" s="619"/>
      <c r="DK34" s="620"/>
      <c r="DL34" s="624">
        <v>3890089</v>
      </c>
      <c r="DM34" s="619"/>
      <c r="DN34" s="619"/>
      <c r="DO34" s="619"/>
      <c r="DP34" s="619"/>
      <c r="DQ34" s="619"/>
      <c r="DR34" s="619"/>
      <c r="DS34" s="619"/>
      <c r="DT34" s="619"/>
      <c r="DU34" s="619"/>
      <c r="DV34" s="620"/>
      <c r="DW34" s="641">
        <v>15.4</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1883046</v>
      </c>
      <c r="S35" s="619"/>
      <c r="T35" s="619"/>
      <c r="U35" s="619"/>
      <c r="V35" s="619"/>
      <c r="W35" s="619"/>
      <c r="X35" s="619"/>
      <c r="Y35" s="620"/>
      <c r="Z35" s="671">
        <v>4.5</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4673686</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134745</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815862</v>
      </c>
      <c r="CS35" s="637"/>
      <c r="CT35" s="637"/>
      <c r="CU35" s="637"/>
      <c r="CV35" s="637"/>
      <c r="CW35" s="637"/>
      <c r="CX35" s="637"/>
      <c r="CY35" s="638"/>
      <c r="CZ35" s="621">
        <v>2.2000000000000002</v>
      </c>
      <c r="DA35" s="639"/>
      <c r="DB35" s="639"/>
      <c r="DC35" s="640"/>
      <c r="DD35" s="624">
        <v>366719</v>
      </c>
      <c r="DE35" s="637"/>
      <c r="DF35" s="637"/>
      <c r="DG35" s="637"/>
      <c r="DH35" s="637"/>
      <c r="DI35" s="637"/>
      <c r="DJ35" s="637"/>
      <c r="DK35" s="638"/>
      <c r="DL35" s="624">
        <v>366719</v>
      </c>
      <c r="DM35" s="637"/>
      <c r="DN35" s="637"/>
      <c r="DO35" s="637"/>
      <c r="DP35" s="637"/>
      <c r="DQ35" s="637"/>
      <c r="DR35" s="637"/>
      <c r="DS35" s="637"/>
      <c r="DT35" s="637"/>
      <c r="DU35" s="637"/>
      <c r="DV35" s="638"/>
      <c r="DW35" s="641">
        <v>1.5</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41822688</v>
      </c>
      <c r="S36" s="659"/>
      <c r="T36" s="659"/>
      <c r="U36" s="659"/>
      <c r="V36" s="659"/>
      <c r="W36" s="659"/>
      <c r="X36" s="659"/>
      <c r="Y36" s="662"/>
      <c r="Z36" s="663">
        <v>100</v>
      </c>
      <c r="AA36" s="663"/>
      <c r="AB36" s="663"/>
      <c r="AC36" s="663"/>
      <c r="AD36" s="664">
        <v>23358493</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1456939</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-298488</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4316218</v>
      </c>
      <c r="CS36" s="619"/>
      <c r="CT36" s="619"/>
      <c r="CU36" s="619"/>
      <c r="CV36" s="619"/>
      <c r="CW36" s="619"/>
      <c r="CX36" s="619"/>
      <c r="CY36" s="620"/>
      <c r="CZ36" s="621">
        <v>11.4</v>
      </c>
      <c r="DA36" s="639"/>
      <c r="DB36" s="639"/>
      <c r="DC36" s="640"/>
      <c r="DD36" s="624">
        <v>3743969</v>
      </c>
      <c r="DE36" s="619"/>
      <c r="DF36" s="619"/>
      <c r="DG36" s="619"/>
      <c r="DH36" s="619"/>
      <c r="DI36" s="619"/>
      <c r="DJ36" s="619"/>
      <c r="DK36" s="620"/>
      <c r="DL36" s="624">
        <v>3425545</v>
      </c>
      <c r="DM36" s="619"/>
      <c r="DN36" s="619"/>
      <c r="DO36" s="619"/>
      <c r="DP36" s="619"/>
      <c r="DQ36" s="619"/>
      <c r="DR36" s="619"/>
      <c r="DS36" s="619"/>
      <c r="DT36" s="619"/>
      <c r="DU36" s="619"/>
      <c r="DV36" s="620"/>
      <c r="DW36" s="641">
        <v>13.6</v>
      </c>
      <c r="DX36" s="642"/>
      <c r="DY36" s="642"/>
      <c r="DZ36" s="642"/>
      <c r="EA36" s="642"/>
      <c r="EB36" s="642"/>
      <c r="EC36" s="643"/>
    </row>
    <row r="37" spans="2:133" ht="11.25" customHeight="1">
      <c r="AQ37" s="644" t="s">
        <v>312</v>
      </c>
      <c r="AR37" s="645"/>
      <c r="AS37" s="645"/>
      <c r="AT37" s="645"/>
      <c r="AU37" s="645"/>
      <c r="AV37" s="645"/>
      <c r="AW37" s="645"/>
      <c r="AX37" s="645"/>
      <c r="AY37" s="646"/>
      <c r="AZ37" s="618">
        <v>125911</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17929</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1436774</v>
      </c>
      <c r="CS37" s="637"/>
      <c r="CT37" s="637"/>
      <c r="CU37" s="637"/>
      <c r="CV37" s="637"/>
      <c r="CW37" s="637"/>
      <c r="CX37" s="637"/>
      <c r="CY37" s="638"/>
      <c r="CZ37" s="621">
        <v>3.8</v>
      </c>
      <c r="DA37" s="639"/>
      <c r="DB37" s="639"/>
      <c r="DC37" s="640"/>
      <c r="DD37" s="624">
        <v>1436675</v>
      </c>
      <c r="DE37" s="637"/>
      <c r="DF37" s="637"/>
      <c r="DG37" s="637"/>
      <c r="DH37" s="637"/>
      <c r="DI37" s="637"/>
      <c r="DJ37" s="637"/>
      <c r="DK37" s="638"/>
      <c r="DL37" s="624">
        <v>1435911</v>
      </c>
      <c r="DM37" s="637"/>
      <c r="DN37" s="637"/>
      <c r="DO37" s="637"/>
      <c r="DP37" s="637"/>
      <c r="DQ37" s="637"/>
      <c r="DR37" s="637"/>
      <c r="DS37" s="637"/>
      <c r="DT37" s="637"/>
      <c r="DU37" s="637"/>
      <c r="DV37" s="638"/>
      <c r="DW37" s="641">
        <v>5.7</v>
      </c>
      <c r="DX37" s="642"/>
      <c r="DY37" s="642"/>
      <c r="DZ37" s="642"/>
      <c r="EA37" s="642"/>
      <c r="EB37" s="642"/>
      <c r="EC37" s="643"/>
    </row>
    <row r="38" spans="2:133" ht="11.25" customHeight="1">
      <c r="AQ38" s="644" t="s">
        <v>315</v>
      </c>
      <c r="AR38" s="645"/>
      <c r="AS38" s="645"/>
      <c r="AT38" s="645"/>
      <c r="AU38" s="645"/>
      <c r="AV38" s="645"/>
      <c r="AW38" s="645"/>
      <c r="AX38" s="645"/>
      <c r="AY38" s="646"/>
      <c r="AZ38" s="618">
        <v>31074</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31381</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3660673</v>
      </c>
      <c r="CS38" s="619"/>
      <c r="CT38" s="619"/>
      <c r="CU38" s="619"/>
      <c r="CV38" s="619"/>
      <c r="CW38" s="619"/>
      <c r="CX38" s="619"/>
      <c r="CY38" s="620"/>
      <c r="CZ38" s="621">
        <v>9.6999999999999993</v>
      </c>
      <c r="DA38" s="639"/>
      <c r="DB38" s="639"/>
      <c r="DC38" s="640"/>
      <c r="DD38" s="624">
        <v>3206509</v>
      </c>
      <c r="DE38" s="619"/>
      <c r="DF38" s="619"/>
      <c r="DG38" s="619"/>
      <c r="DH38" s="619"/>
      <c r="DI38" s="619"/>
      <c r="DJ38" s="619"/>
      <c r="DK38" s="620"/>
      <c r="DL38" s="624">
        <v>2900786</v>
      </c>
      <c r="DM38" s="619"/>
      <c r="DN38" s="619"/>
      <c r="DO38" s="619"/>
      <c r="DP38" s="619"/>
      <c r="DQ38" s="619"/>
      <c r="DR38" s="619"/>
      <c r="DS38" s="619"/>
      <c r="DT38" s="619"/>
      <c r="DU38" s="619"/>
      <c r="DV38" s="620"/>
      <c r="DW38" s="641">
        <v>11.5</v>
      </c>
      <c r="DX38" s="642"/>
      <c r="DY38" s="642"/>
      <c r="DZ38" s="642"/>
      <c r="EA38" s="642"/>
      <c r="EB38" s="642"/>
      <c r="EC38" s="643"/>
    </row>
    <row r="39" spans="2:133" ht="11.25" customHeight="1">
      <c r="AQ39" s="644" t="s">
        <v>318</v>
      </c>
      <c r="AR39" s="645"/>
      <c r="AS39" s="645"/>
      <c r="AT39" s="645"/>
      <c r="AU39" s="645"/>
      <c r="AV39" s="645"/>
      <c r="AW39" s="645"/>
      <c r="AX39" s="645"/>
      <c r="AY39" s="646"/>
      <c r="AZ39" s="618" t="s">
        <v>109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84</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1251100</v>
      </c>
      <c r="CS39" s="637"/>
      <c r="CT39" s="637"/>
      <c r="CU39" s="637"/>
      <c r="CV39" s="637"/>
      <c r="CW39" s="637"/>
      <c r="CX39" s="637"/>
      <c r="CY39" s="638"/>
      <c r="CZ39" s="621">
        <v>3.3</v>
      </c>
      <c r="DA39" s="639"/>
      <c r="DB39" s="639"/>
      <c r="DC39" s="640"/>
      <c r="DD39" s="624">
        <v>1100100</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821149</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100</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337480</v>
      </c>
      <c r="CS40" s="619"/>
      <c r="CT40" s="619"/>
      <c r="CU40" s="619"/>
      <c r="CV40" s="619"/>
      <c r="CW40" s="619"/>
      <c r="CX40" s="619"/>
      <c r="CY40" s="620"/>
      <c r="CZ40" s="621">
        <v>0.9</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2238613</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283</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3329850</v>
      </c>
      <c r="CS42" s="619"/>
      <c r="CT42" s="619"/>
      <c r="CU42" s="619"/>
      <c r="CV42" s="619"/>
      <c r="CW42" s="619"/>
      <c r="CX42" s="619"/>
      <c r="CY42" s="620"/>
      <c r="CZ42" s="621">
        <v>8.8000000000000007</v>
      </c>
      <c r="DA42" s="622"/>
      <c r="DB42" s="622"/>
      <c r="DC42" s="623"/>
      <c r="DD42" s="624">
        <v>651269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72835</v>
      </c>
      <c r="CS43" s="637"/>
      <c r="CT43" s="637"/>
      <c r="CU43" s="637"/>
      <c r="CV43" s="637"/>
      <c r="CW43" s="637"/>
      <c r="CX43" s="637"/>
      <c r="CY43" s="638"/>
      <c r="CZ43" s="621">
        <v>0.2</v>
      </c>
      <c r="DA43" s="639"/>
      <c r="DB43" s="639"/>
      <c r="DC43" s="640"/>
      <c r="DD43" s="624">
        <v>72835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3183229</v>
      </c>
      <c r="CS44" s="619"/>
      <c r="CT44" s="619"/>
      <c r="CU44" s="619"/>
      <c r="CV44" s="619"/>
      <c r="CW44" s="619"/>
      <c r="CX44" s="619"/>
      <c r="CY44" s="620"/>
      <c r="CZ44" s="621">
        <v>8.4</v>
      </c>
      <c r="DA44" s="622"/>
      <c r="DB44" s="622"/>
      <c r="DC44" s="623"/>
      <c r="DD44" s="624">
        <v>651269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678916</v>
      </c>
      <c r="CS45" s="637"/>
      <c r="CT45" s="637"/>
      <c r="CU45" s="637"/>
      <c r="CV45" s="637"/>
      <c r="CW45" s="637"/>
      <c r="CX45" s="637"/>
      <c r="CY45" s="638"/>
      <c r="CZ45" s="621">
        <v>1.8</v>
      </c>
      <c r="DA45" s="639"/>
      <c r="DB45" s="639"/>
      <c r="DC45" s="640"/>
      <c r="DD45" s="624">
        <v>27825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2421218</v>
      </c>
      <c r="CS46" s="619"/>
      <c r="CT46" s="619"/>
      <c r="CU46" s="619"/>
      <c r="CV46" s="619"/>
      <c r="CW46" s="619"/>
      <c r="CX46" s="619"/>
      <c r="CY46" s="620"/>
      <c r="CZ46" s="621">
        <v>6.4</v>
      </c>
      <c r="DA46" s="622"/>
      <c r="DB46" s="622"/>
      <c r="DC46" s="623"/>
      <c r="DD46" s="624">
        <v>540349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146621</v>
      </c>
      <c r="CS47" s="637"/>
      <c r="CT47" s="637"/>
      <c r="CU47" s="637"/>
      <c r="CV47" s="637"/>
      <c r="CW47" s="637"/>
      <c r="CX47" s="637"/>
      <c r="CY47" s="638"/>
      <c r="CZ47" s="621">
        <v>0.4</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37874885</v>
      </c>
      <c r="CS49" s="603"/>
      <c r="CT49" s="603"/>
      <c r="CU49" s="603"/>
      <c r="CV49" s="603"/>
      <c r="CW49" s="603"/>
      <c r="CX49" s="603"/>
      <c r="CY49" s="604"/>
      <c r="CZ49" s="605">
        <v>100</v>
      </c>
      <c r="DA49" s="606"/>
      <c r="DB49" s="606"/>
      <c r="DC49" s="607"/>
      <c r="DD49" s="608">
        <v>25910950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topLeftCell="A16" zoomScale="70" zoomScaleNormal="25" zoomScaleSheetLayoutView="70" workbookViewId="0">
      <selection activeCell="V29" sqref="V29:Z2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41725</v>
      </c>
      <c r="R7" s="1131"/>
      <c r="S7" s="1131"/>
      <c r="T7" s="1131"/>
      <c r="U7" s="1131"/>
      <c r="V7" s="1131">
        <v>37787</v>
      </c>
      <c r="W7" s="1131"/>
      <c r="X7" s="1131"/>
      <c r="Y7" s="1131"/>
      <c r="Z7" s="1131"/>
      <c r="AA7" s="1131">
        <v>3938</v>
      </c>
      <c r="AB7" s="1131"/>
      <c r="AC7" s="1131"/>
      <c r="AD7" s="1131"/>
      <c r="AE7" s="1132"/>
      <c r="AF7" s="1133">
        <v>3264</v>
      </c>
      <c r="AG7" s="1134"/>
      <c r="AH7" s="1134"/>
      <c r="AI7" s="1134"/>
      <c r="AJ7" s="1135"/>
      <c r="AK7" s="1117">
        <v>1840</v>
      </c>
      <c r="AL7" s="1118"/>
      <c r="AM7" s="1118"/>
      <c r="AN7" s="1118"/>
      <c r="AO7" s="1118"/>
      <c r="AP7" s="1118">
        <v>32005</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552</v>
      </c>
      <c r="BT7" s="1122"/>
      <c r="BU7" s="1122"/>
      <c r="BV7" s="1122"/>
      <c r="BW7" s="1122"/>
      <c r="BX7" s="1122"/>
      <c r="BY7" s="1122"/>
      <c r="BZ7" s="1122"/>
      <c r="CA7" s="1122"/>
      <c r="CB7" s="1122"/>
      <c r="CC7" s="1122"/>
      <c r="CD7" s="1122"/>
      <c r="CE7" s="1122"/>
      <c r="CF7" s="1122"/>
      <c r="CG7" s="1123"/>
      <c r="CH7" s="1114">
        <v>0</v>
      </c>
      <c r="CI7" s="1115"/>
      <c r="CJ7" s="1115"/>
      <c r="CK7" s="1115"/>
      <c r="CL7" s="1116"/>
      <c r="CM7" s="1114">
        <v>18</v>
      </c>
      <c r="CN7" s="1115"/>
      <c r="CO7" s="1115"/>
      <c r="CP7" s="1115"/>
      <c r="CQ7" s="1116"/>
      <c r="CR7" s="1114">
        <v>4</v>
      </c>
      <c r="CS7" s="1115"/>
      <c r="CT7" s="1115"/>
      <c r="CU7" s="1115"/>
      <c r="CV7" s="1116"/>
      <c r="CW7" s="1114" t="s">
        <v>542</v>
      </c>
      <c r="CX7" s="1115"/>
      <c r="CY7" s="1115"/>
      <c r="CZ7" s="1115"/>
      <c r="DA7" s="1116"/>
      <c r="DB7" s="1114" t="s">
        <v>542</v>
      </c>
      <c r="DC7" s="1115"/>
      <c r="DD7" s="1115"/>
      <c r="DE7" s="1115"/>
      <c r="DF7" s="1116"/>
      <c r="DG7" s="1114" t="s">
        <v>542</v>
      </c>
      <c r="DH7" s="1115"/>
      <c r="DI7" s="1115"/>
      <c r="DJ7" s="1115"/>
      <c r="DK7" s="1116"/>
      <c r="DL7" s="1114" t="s">
        <v>542</v>
      </c>
      <c r="DM7" s="1115"/>
      <c r="DN7" s="1115"/>
      <c r="DO7" s="1115"/>
      <c r="DP7" s="1116"/>
      <c r="DQ7" s="1114" t="s">
        <v>542</v>
      </c>
      <c r="DR7" s="1115"/>
      <c r="DS7" s="1115"/>
      <c r="DT7" s="1115"/>
      <c r="DU7" s="1116"/>
      <c r="DV7" s="1141"/>
      <c r="DW7" s="1142"/>
      <c r="DX7" s="1142"/>
      <c r="DY7" s="1142"/>
      <c r="DZ7" s="1143"/>
      <c r="EA7" s="205"/>
    </row>
    <row r="8" spans="1:131" s="206" customFormat="1" ht="26.25" customHeight="1">
      <c r="A8" s="212">
        <v>2</v>
      </c>
      <c r="B8" s="1063" t="s">
        <v>362</v>
      </c>
      <c r="C8" s="1064"/>
      <c r="D8" s="1064"/>
      <c r="E8" s="1064"/>
      <c r="F8" s="1064"/>
      <c r="G8" s="1064"/>
      <c r="H8" s="1064"/>
      <c r="I8" s="1064"/>
      <c r="J8" s="1064"/>
      <c r="K8" s="1064"/>
      <c r="L8" s="1064"/>
      <c r="M8" s="1064"/>
      <c r="N8" s="1064"/>
      <c r="O8" s="1064"/>
      <c r="P8" s="1065"/>
      <c r="Q8" s="1069">
        <v>10</v>
      </c>
      <c r="R8" s="1070"/>
      <c r="S8" s="1070"/>
      <c r="T8" s="1070"/>
      <c r="U8" s="1070"/>
      <c r="V8" s="1070">
        <v>2</v>
      </c>
      <c r="W8" s="1070"/>
      <c r="X8" s="1070"/>
      <c r="Y8" s="1070"/>
      <c r="Z8" s="1070"/>
      <c r="AA8" s="1070">
        <v>8</v>
      </c>
      <c r="AB8" s="1070"/>
      <c r="AC8" s="1070"/>
      <c r="AD8" s="1070"/>
      <c r="AE8" s="1071"/>
      <c r="AF8" s="1045">
        <v>8</v>
      </c>
      <c r="AG8" s="1046"/>
      <c r="AH8" s="1046"/>
      <c r="AI8" s="1046"/>
      <c r="AJ8" s="1047"/>
      <c r="AK8" s="1112" t="s">
        <v>541</v>
      </c>
      <c r="AL8" s="1113"/>
      <c r="AM8" s="1113"/>
      <c r="AN8" s="1113"/>
      <c r="AO8" s="1113"/>
      <c r="AP8" s="1113">
        <v>3</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553</v>
      </c>
      <c r="BT8" s="1041"/>
      <c r="BU8" s="1041"/>
      <c r="BV8" s="1041"/>
      <c r="BW8" s="1041"/>
      <c r="BX8" s="1041"/>
      <c r="BY8" s="1041"/>
      <c r="BZ8" s="1041"/>
      <c r="CA8" s="1041"/>
      <c r="CB8" s="1041"/>
      <c r="CC8" s="1041"/>
      <c r="CD8" s="1041"/>
      <c r="CE8" s="1041"/>
      <c r="CF8" s="1041"/>
      <c r="CG8" s="1042"/>
      <c r="CH8" s="1015">
        <v>2</v>
      </c>
      <c r="CI8" s="1016"/>
      <c r="CJ8" s="1016"/>
      <c r="CK8" s="1016"/>
      <c r="CL8" s="1017"/>
      <c r="CM8" s="1015">
        <v>-1</v>
      </c>
      <c r="CN8" s="1016"/>
      <c r="CO8" s="1016"/>
      <c r="CP8" s="1016"/>
      <c r="CQ8" s="1017"/>
      <c r="CR8" s="1015">
        <v>10</v>
      </c>
      <c r="CS8" s="1016"/>
      <c r="CT8" s="1016"/>
      <c r="CU8" s="1016"/>
      <c r="CV8" s="1017"/>
      <c r="CW8" s="1015" t="s">
        <v>541</v>
      </c>
      <c r="CX8" s="1016"/>
      <c r="CY8" s="1016"/>
      <c r="CZ8" s="1016"/>
      <c r="DA8" s="1017"/>
      <c r="DB8" s="1015" t="s">
        <v>541</v>
      </c>
      <c r="DC8" s="1016"/>
      <c r="DD8" s="1016"/>
      <c r="DE8" s="1016"/>
      <c r="DF8" s="1017"/>
      <c r="DG8" s="1015" t="s">
        <v>541</v>
      </c>
      <c r="DH8" s="1016"/>
      <c r="DI8" s="1016"/>
      <c r="DJ8" s="1016"/>
      <c r="DK8" s="1017"/>
      <c r="DL8" s="1015" t="s">
        <v>541</v>
      </c>
      <c r="DM8" s="1016"/>
      <c r="DN8" s="1016"/>
      <c r="DO8" s="1016"/>
      <c r="DP8" s="1017"/>
      <c r="DQ8" s="1015" t="s">
        <v>542</v>
      </c>
      <c r="DR8" s="1016"/>
      <c r="DS8" s="1016"/>
      <c r="DT8" s="1016"/>
      <c r="DU8" s="1017"/>
      <c r="DV8" s="1018"/>
      <c r="DW8" s="1019"/>
      <c r="DX8" s="1019"/>
      <c r="DY8" s="1019"/>
      <c r="DZ8" s="1020"/>
      <c r="EA8" s="205"/>
    </row>
    <row r="9" spans="1:131" s="206" customFormat="1" ht="26.25" customHeight="1">
      <c r="A9" s="212">
        <v>3</v>
      </c>
      <c r="B9" s="1063" t="s">
        <v>363</v>
      </c>
      <c r="C9" s="1064"/>
      <c r="D9" s="1064"/>
      <c r="E9" s="1064"/>
      <c r="F9" s="1064"/>
      <c r="G9" s="1064"/>
      <c r="H9" s="1064"/>
      <c r="I9" s="1064"/>
      <c r="J9" s="1064"/>
      <c r="K9" s="1064"/>
      <c r="L9" s="1064"/>
      <c r="M9" s="1064"/>
      <c r="N9" s="1064"/>
      <c r="O9" s="1064"/>
      <c r="P9" s="1065"/>
      <c r="Q9" s="1069">
        <v>69</v>
      </c>
      <c r="R9" s="1070"/>
      <c r="S9" s="1070"/>
      <c r="T9" s="1070"/>
      <c r="U9" s="1070"/>
      <c r="V9" s="1070">
        <v>69</v>
      </c>
      <c r="W9" s="1070"/>
      <c r="X9" s="1070"/>
      <c r="Y9" s="1070"/>
      <c r="Z9" s="1070"/>
      <c r="AA9" s="1070">
        <v>0</v>
      </c>
      <c r="AB9" s="1070"/>
      <c r="AC9" s="1070"/>
      <c r="AD9" s="1070"/>
      <c r="AE9" s="1071"/>
      <c r="AF9" s="1045">
        <v>-4</v>
      </c>
      <c r="AG9" s="1046"/>
      <c r="AH9" s="1046"/>
      <c r="AI9" s="1046"/>
      <c r="AJ9" s="1047"/>
      <c r="AK9" s="1112" t="s">
        <v>542</v>
      </c>
      <c r="AL9" s="1113"/>
      <c r="AM9" s="1113"/>
      <c r="AN9" s="1113"/>
      <c r="AO9" s="1113"/>
      <c r="AP9" s="1113" t="s">
        <v>541</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t="s">
        <v>554</v>
      </c>
      <c r="BS9" s="1040" t="s">
        <v>555</v>
      </c>
      <c r="BT9" s="1041"/>
      <c r="BU9" s="1041"/>
      <c r="BV9" s="1041"/>
      <c r="BW9" s="1041"/>
      <c r="BX9" s="1041"/>
      <c r="BY9" s="1041"/>
      <c r="BZ9" s="1041"/>
      <c r="CA9" s="1041"/>
      <c r="CB9" s="1041"/>
      <c r="CC9" s="1041"/>
      <c r="CD9" s="1041"/>
      <c r="CE9" s="1041"/>
      <c r="CF9" s="1041"/>
      <c r="CG9" s="1042"/>
      <c r="CH9" s="1015">
        <v>61</v>
      </c>
      <c r="CI9" s="1016"/>
      <c r="CJ9" s="1016"/>
      <c r="CK9" s="1016"/>
      <c r="CL9" s="1017"/>
      <c r="CM9" s="1015">
        <v>786</v>
      </c>
      <c r="CN9" s="1016"/>
      <c r="CO9" s="1016"/>
      <c r="CP9" s="1016"/>
      <c r="CQ9" s="1017"/>
      <c r="CR9" s="1015">
        <v>2</v>
      </c>
      <c r="CS9" s="1016"/>
      <c r="CT9" s="1016"/>
      <c r="CU9" s="1016"/>
      <c r="CV9" s="1017"/>
      <c r="CW9" s="1015" t="s">
        <v>541</v>
      </c>
      <c r="CX9" s="1016"/>
      <c r="CY9" s="1016"/>
      <c r="CZ9" s="1016"/>
      <c r="DA9" s="1017"/>
      <c r="DB9" s="1015" t="s">
        <v>541</v>
      </c>
      <c r="DC9" s="1016"/>
      <c r="DD9" s="1016"/>
      <c r="DE9" s="1016"/>
      <c r="DF9" s="1017"/>
      <c r="DG9" s="1015" t="s">
        <v>542</v>
      </c>
      <c r="DH9" s="1016"/>
      <c r="DI9" s="1016"/>
      <c r="DJ9" s="1016"/>
      <c r="DK9" s="1017"/>
      <c r="DL9" s="1015">
        <v>73</v>
      </c>
      <c r="DM9" s="1016"/>
      <c r="DN9" s="1016"/>
      <c r="DO9" s="1016"/>
      <c r="DP9" s="1017"/>
      <c r="DQ9" s="1015">
        <v>7</v>
      </c>
      <c r="DR9" s="1016"/>
      <c r="DS9" s="1016"/>
      <c r="DT9" s="1016"/>
      <c r="DU9" s="1017"/>
      <c r="DV9" s="1018"/>
      <c r="DW9" s="1019"/>
      <c r="DX9" s="1019"/>
      <c r="DY9" s="1019"/>
      <c r="DZ9" s="1020"/>
      <c r="EA9" s="205"/>
    </row>
    <row r="10" spans="1:131" s="206" customFormat="1" ht="26.25" customHeight="1">
      <c r="A10" s="212">
        <v>4</v>
      </c>
      <c r="B10" s="1063" t="s">
        <v>364</v>
      </c>
      <c r="C10" s="1064"/>
      <c r="D10" s="1064"/>
      <c r="E10" s="1064"/>
      <c r="F10" s="1064"/>
      <c r="G10" s="1064"/>
      <c r="H10" s="1064"/>
      <c r="I10" s="1064"/>
      <c r="J10" s="1064"/>
      <c r="K10" s="1064"/>
      <c r="L10" s="1064"/>
      <c r="M10" s="1064"/>
      <c r="N10" s="1064"/>
      <c r="O10" s="1064"/>
      <c r="P10" s="1065"/>
      <c r="Q10" s="1069">
        <v>64</v>
      </c>
      <c r="R10" s="1070"/>
      <c r="S10" s="1070"/>
      <c r="T10" s="1070"/>
      <c r="U10" s="1070"/>
      <c r="V10" s="1070">
        <v>63</v>
      </c>
      <c r="W10" s="1070"/>
      <c r="X10" s="1070"/>
      <c r="Y10" s="1070"/>
      <c r="Z10" s="1070"/>
      <c r="AA10" s="1070">
        <v>2</v>
      </c>
      <c r="AB10" s="1070"/>
      <c r="AC10" s="1070"/>
      <c r="AD10" s="1070"/>
      <c r="AE10" s="1071"/>
      <c r="AF10" s="1045">
        <v>2</v>
      </c>
      <c r="AG10" s="1046"/>
      <c r="AH10" s="1046"/>
      <c r="AI10" s="1046"/>
      <c r="AJ10" s="1047"/>
      <c r="AK10" s="1112">
        <v>62</v>
      </c>
      <c r="AL10" s="1113"/>
      <c r="AM10" s="1113"/>
      <c r="AN10" s="1113"/>
      <c r="AO10" s="1113"/>
      <c r="AP10" s="1113">
        <v>133</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556</v>
      </c>
      <c r="BT10" s="1041"/>
      <c r="BU10" s="1041"/>
      <c r="BV10" s="1041"/>
      <c r="BW10" s="1041"/>
      <c r="BX10" s="1041"/>
      <c r="BY10" s="1041"/>
      <c r="BZ10" s="1041"/>
      <c r="CA10" s="1041"/>
      <c r="CB10" s="1041"/>
      <c r="CC10" s="1041"/>
      <c r="CD10" s="1041"/>
      <c r="CE10" s="1041"/>
      <c r="CF10" s="1041"/>
      <c r="CG10" s="1042"/>
      <c r="CH10" s="1015">
        <v>-11</v>
      </c>
      <c r="CI10" s="1016"/>
      <c r="CJ10" s="1016"/>
      <c r="CK10" s="1016"/>
      <c r="CL10" s="1017"/>
      <c r="CM10" s="1015">
        <v>20</v>
      </c>
      <c r="CN10" s="1016"/>
      <c r="CO10" s="1016"/>
      <c r="CP10" s="1016"/>
      <c r="CQ10" s="1017"/>
      <c r="CR10" s="1015">
        <v>20</v>
      </c>
      <c r="CS10" s="1016"/>
      <c r="CT10" s="1016"/>
      <c r="CU10" s="1016"/>
      <c r="CV10" s="1017"/>
      <c r="CW10" s="1015" t="s">
        <v>541</v>
      </c>
      <c r="CX10" s="1016"/>
      <c r="CY10" s="1016"/>
      <c r="CZ10" s="1016"/>
      <c r="DA10" s="1017"/>
      <c r="DB10" s="1015" t="s">
        <v>541</v>
      </c>
      <c r="DC10" s="1016"/>
      <c r="DD10" s="1016"/>
      <c r="DE10" s="1016"/>
      <c r="DF10" s="1017"/>
      <c r="DG10" s="1015" t="s">
        <v>541</v>
      </c>
      <c r="DH10" s="1016"/>
      <c r="DI10" s="1016"/>
      <c r="DJ10" s="1016"/>
      <c r="DK10" s="1017"/>
      <c r="DL10" s="1015" t="s">
        <v>542</v>
      </c>
      <c r="DM10" s="1016"/>
      <c r="DN10" s="1016"/>
      <c r="DO10" s="1016"/>
      <c r="DP10" s="1017"/>
      <c r="DQ10" s="1015" t="s">
        <v>542</v>
      </c>
      <c r="DR10" s="1016"/>
      <c r="DS10" s="1016"/>
      <c r="DT10" s="1016"/>
      <c r="DU10" s="1017"/>
      <c r="DV10" s="1018"/>
      <c r="DW10" s="1019"/>
      <c r="DX10" s="1019"/>
      <c r="DY10" s="1019"/>
      <c r="DZ10" s="1020"/>
      <c r="EA10" s="205"/>
    </row>
    <row r="11" spans="1:131" s="206" customFormat="1" ht="26.25" customHeight="1">
      <c r="A11" s="212">
        <v>5</v>
      </c>
      <c r="B11" s="1063" t="s">
        <v>365</v>
      </c>
      <c r="C11" s="1064"/>
      <c r="D11" s="1064"/>
      <c r="E11" s="1064"/>
      <c r="F11" s="1064"/>
      <c r="G11" s="1064"/>
      <c r="H11" s="1064"/>
      <c r="I11" s="1064"/>
      <c r="J11" s="1064"/>
      <c r="K11" s="1064"/>
      <c r="L11" s="1064"/>
      <c r="M11" s="1064"/>
      <c r="N11" s="1064"/>
      <c r="O11" s="1064"/>
      <c r="P11" s="1065"/>
      <c r="Q11" s="1069">
        <v>17</v>
      </c>
      <c r="R11" s="1070"/>
      <c r="S11" s="1070"/>
      <c r="T11" s="1070"/>
      <c r="U11" s="1070"/>
      <c r="V11" s="1070">
        <v>16</v>
      </c>
      <c r="W11" s="1070"/>
      <c r="X11" s="1070"/>
      <c r="Y11" s="1070"/>
      <c r="Z11" s="1070"/>
      <c r="AA11" s="1070">
        <v>0</v>
      </c>
      <c r="AB11" s="1070"/>
      <c r="AC11" s="1070"/>
      <c r="AD11" s="1070"/>
      <c r="AE11" s="1071"/>
      <c r="AF11" s="1045">
        <v>0</v>
      </c>
      <c r="AG11" s="1046"/>
      <c r="AH11" s="1046"/>
      <c r="AI11" s="1046"/>
      <c r="AJ11" s="1047"/>
      <c r="AK11" s="1112">
        <v>5</v>
      </c>
      <c r="AL11" s="1113"/>
      <c r="AM11" s="1113"/>
      <c r="AN11" s="1113"/>
      <c r="AO11" s="1113"/>
      <c r="AP11" s="1113" t="s">
        <v>541</v>
      </c>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t="s">
        <v>366</v>
      </c>
      <c r="C12" s="1064"/>
      <c r="D12" s="1064"/>
      <c r="E12" s="1064"/>
      <c r="F12" s="1064"/>
      <c r="G12" s="1064"/>
      <c r="H12" s="1064"/>
      <c r="I12" s="1064"/>
      <c r="J12" s="1064"/>
      <c r="K12" s="1064"/>
      <c r="L12" s="1064"/>
      <c r="M12" s="1064"/>
      <c r="N12" s="1064"/>
      <c r="O12" s="1064"/>
      <c r="P12" s="1065"/>
      <c r="Q12" s="1069">
        <v>3</v>
      </c>
      <c r="R12" s="1070"/>
      <c r="S12" s="1070"/>
      <c r="T12" s="1070"/>
      <c r="U12" s="1070"/>
      <c r="V12" s="1070">
        <v>3</v>
      </c>
      <c r="W12" s="1070"/>
      <c r="X12" s="1070"/>
      <c r="Y12" s="1070"/>
      <c r="Z12" s="1070"/>
      <c r="AA12" s="1070">
        <v>0</v>
      </c>
      <c r="AB12" s="1070"/>
      <c r="AC12" s="1070"/>
      <c r="AD12" s="1070"/>
      <c r="AE12" s="1071"/>
      <c r="AF12" s="1045">
        <v>0</v>
      </c>
      <c r="AG12" s="1046"/>
      <c r="AH12" s="1046"/>
      <c r="AI12" s="1046"/>
      <c r="AJ12" s="1047"/>
      <c r="AK12" s="1112" t="s">
        <v>541</v>
      </c>
      <c r="AL12" s="1113"/>
      <c r="AM12" s="1113"/>
      <c r="AN12" s="1113"/>
      <c r="AO12" s="1113"/>
      <c r="AP12" s="1113" t="s">
        <v>541</v>
      </c>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367</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368</v>
      </c>
      <c r="B23" s="970" t="s">
        <v>369</v>
      </c>
      <c r="C23" s="971"/>
      <c r="D23" s="971"/>
      <c r="E23" s="971"/>
      <c r="F23" s="971"/>
      <c r="G23" s="971"/>
      <c r="H23" s="971"/>
      <c r="I23" s="971"/>
      <c r="J23" s="971"/>
      <c r="K23" s="971"/>
      <c r="L23" s="971"/>
      <c r="M23" s="971"/>
      <c r="N23" s="971"/>
      <c r="O23" s="971"/>
      <c r="P23" s="972"/>
      <c r="Q23" s="1094">
        <v>41823</v>
      </c>
      <c r="R23" s="1095"/>
      <c r="S23" s="1095"/>
      <c r="T23" s="1095"/>
      <c r="U23" s="1095"/>
      <c r="V23" s="1095">
        <v>37875</v>
      </c>
      <c r="W23" s="1095"/>
      <c r="X23" s="1095"/>
      <c r="Y23" s="1095"/>
      <c r="Z23" s="1095"/>
      <c r="AA23" s="1095">
        <v>3948</v>
      </c>
      <c r="AB23" s="1095"/>
      <c r="AC23" s="1095"/>
      <c r="AD23" s="1095"/>
      <c r="AE23" s="1096"/>
      <c r="AF23" s="1097">
        <v>3269</v>
      </c>
      <c r="AG23" s="1095"/>
      <c r="AH23" s="1095"/>
      <c r="AI23" s="1095"/>
      <c r="AJ23" s="1098"/>
      <c r="AK23" s="1099"/>
      <c r="AL23" s="1100"/>
      <c r="AM23" s="1100"/>
      <c r="AN23" s="1100"/>
      <c r="AO23" s="1100"/>
      <c r="AP23" s="1095">
        <v>32141</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370</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371</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372</v>
      </c>
      <c r="R26" s="1028"/>
      <c r="S26" s="1028"/>
      <c r="T26" s="1028"/>
      <c r="U26" s="1029"/>
      <c r="V26" s="1027" t="s">
        <v>373</v>
      </c>
      <c r="W26" s="1028"/>
      <c r="X26" s="1028"/>
      <c r="Y26" s="1028"/>
      <c r="Z26" s="1029"/>
      <c r="AA26" s="1027" t="s">
        <v>374</v>
      </c>
      <c r="AB26" s="1028"/>
      <c r="AC26" s="1028"/>
      <c r="AD26" s="1028"/>
      <c r="AE26" s="1028"/>
      <c r="AF26" s="1085" t="s">
        <v>375</v>
      </c>
      <c r="AG26" s="1034"/>
      <c r="AH26" s="1034"/>
      <c r="AI26" s="1034"/>
      <c r="AJ26" s="1086"/>
      <c r="AK26" s="1028" t="s">
        <v>376</v>
      </c>
      <c r="AL26" s="1028"/>
      <c r="AM26" s="1028"/>
      <c r="AN26" s="1028"/>
      <c r="AO26" s="1029"/>
      <c r="AP26" s="1027" t="s">
        <v>377</v>
      </c>
      <c r="AQ26" s="1028"/>
      <c r="AR26" s="1028"/>
      <c r="AS26" s="1028"/>
      <c r="AT26" s="1029"/>
      <c r="AU26" s="1027" t="s">
        <v>378</v>
      </c>
      <c r="AV26" s="1028"/>
      <c r="AW26" s="1028"/>
      <c r="AX26" s="1028"/>
      <c r="AY26" s="1029"/>
      <c r="AZ26" s="1027" t="s">
        <v>379</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380</v>
      </c>
      <c r="C28" s="1077"/>
      <c r="D28" s="1077"/>
      <c r="E28" s="1077"/>
      <c r="F28" s="1077"/>
      <c r="G28" s="1077"/>
      <c r="H28" s="1077"/>
      <c r="I28" s="1077"/>
      <c r="J28" s="1077"/>
      <c r="K28" s="1077"/>
      <c r="L28" s="1077"/>
      <c r="M28" s="1077"/>
      <c r="N28" s="1077"/>
      <c r="O28" s="1077"/>
      <c r="P28" s="1078"/>
      <c r="Q28" s="1079">
        <v>15045</v>
      </c>
      <c r="R28" s="1080"/>
      <c r="S28" s="1080"/>
      <c r="T28" s="1080"/>
      <c r="U28" s="1080"/>
      <c r="V28" s="1080">
        <v>14911</v>
      </c>
      <c r="W28" s="1080"/>
      <c r="X28" s="1080"/>
      <c r="Y28" s="1080"/>
      <c r="Z28" s="1080"/>
      <c r="AA28" s="1080">
        <v>135</v>
      </c>
      <c r="AB28" s="1080"/>
      <c r="AC28" s="1080"/>
      <c r="AD28" s="1080"/>
      <c r="AE28" s="1081"/>
      <c r="AF28" s="1082">
        <v>135</v>
      </c>
      <c r="AG28" s="1080"/>
      <c r="AH28" s="1080"/>
      <c r="AI28" s="1080"/>
      <c r="AJ28" s="1083"/>
      <c r="AK28" s="1084">
        <v>821</v>
      </c>
      <c r="AL28" s="1072"/>
      <c r="AM28" s="1072"/>
      <c r="AN28" s="1072"/>
      <c r="AO28" s="1072"/>
      <c r="AP28" s="1072" t="s">
        <v>542</v>
      </c>
      <c r="AQ28" s="1072"/>
      <c r="AR28" s="1072"/>
      <c r="AS28" s="1072"/>
      <c r="AT28" s="1072"/>
      <c r="AU28" s="1072" t="s">
        <v>541</v>
      </c>
      <c r="AV28" s="1072"/>
      <c r="AW28" s="1072"/>
      <c r="AX28" s="1072"/>
      <c r="AY28" s="1072"/>
      <c r="AZ28" s="1073" t="s">
        <v>541</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381</v>
      </c>
      <c r="C29" s="1064"/>
      <c r="D29" s="1064"/>
      <c r="E29" s="1064"/>
      <c r="F29" s="1064"/>
      <c r="G29" s="1064"/>
      <c r="H29" s="1064"/>
      <c r="I29" s="1064"/>
      <c r="J29" s="1064"/>
      <c r="K29" s="1064"/>
      <c r="L29" s="1064"/>
      <c r="M29" s="1064"/>
      <c r="N29" s="1064"/>
      <c r="O29" s="1064"/>
      <c r="P29" s="1065"/>
      <c r="Q29" s="1069">
        <v>126</v>
      </c>
      <c r="R29" s="1070"/>
      <c r="S29" s="1070"/>
      <c r="T29" s="1070"/>
      <c r="U29" s="1070"/>
      <c r="V29" s="1070">
        <v>104</v>
      </c>
      <c r="W29" s="1070"/>
      <c r="X29" s="1070"/>
      <c r="Y29" s="1070"/>
      <c r="Z29" s="1070"/>
      <c r="AA29" s="1070">
        <v>22</v>
      </c>
      <c r="AB29" s="1070"/>
      <c r="AC29" s="1070"/>
      <c r="AD29" s="1070"/>
      <c r="AE29" s="1071"/>
      <c r="AF29" s="1045">
        <v>22</v>
      </c>
      <c r="AG29" s="1046"/>
      <c r="AH29" s="1046"/>
      <c r="AI29" s="1046"/>
      <c r="AJ29" s="1047"/>
      <c r="AK29" s="1006" t="s">
        <v>542</v>
      </c>
      <c r="AL29" s="997"/>
      <c r="AM29" s="997"/>
      <c r="AN29" s="997"/>
      <c r="AO29" s="997"/>
      <c r="AP29" s="997">
        <v>4</v>
      </c>
      <c r="AQ29" s="997"/>
      <c r="AR29" s="997"/>
      <c r="AS29" s="997"/>
      <c r="AT29" s="997"/>
      <c r="AU29" s="997" t="s">
        <v>542</v>
      </c>
      <c r="AV29" s="997"/>
      <c r="AW29" s="997"/>
      <c r="AX29" s="997"/>
      <c r="AY29" s="997"/>
      <c r="AZ29" s="1068" t="s">
        <v>542</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382</v>
      </c>
      <c r="C30" s="1064"/>
      <c r="D30" s="1064"/>
      <c r="E30" s="1064"/>
      <c r="F30" s="1064"/>
      <c r="G30" s="1064"/>
      <c r="H30" s="1064"/>
      <c r="I30" s="1064"/>
      <c r="J30" s="1064"/>
      <c r="K30" s="1064"/>
      <c r="L30" s="1064"/>
      <c r="M30" s="1064"/>
      <c r="N30" s="1064"/>
      <c r="O30" s="1064"/>
      <c r="P30" s="1065"/>
      <c r="Q30" s="1069">
        <v>922</v>
      </c>
      <c r="R30" s="1070"/>
      <c r="S30" s="1070"/>
      <c r="T30" s="1070"/>
      <c r="U30" s="1070"/>
      <c r="V30" s="1070">
        <v>917</v>
      </c>
      <c r="W30" s="1070"/>
      <c r="X30" s="1070"/>
      <c r="Y30" s="1070"/>
      <c r="Z30" s="1070"/>
      <c r="AA30" s="1070">
        <v>5</v>
      </c>
      <c r="AB30" s="1070"/>
      <c r="AC30" s="1070"/>
      <c r="AD30" s="1070"/>
      <c r="AE30" s="1071"/>
      <c r="AF30" s="1045">
        <v>5</v>
      </c>
      <c r="AG30" s="1046"/>
      <c r="AH30" s="1046"/>
      <c r="AI30" s="1046"/>
      <c r="AJ30" s="1047"/>
      <c r="AK30" s="1006">
        <v>230</v>
      </c>
      <c r="AL30" s="997"/>
      <c r="AM30" s="997"/>
      <c r="AN30" s="997"/>
      <c r="AO30" s="997"/>
      <c r="AP30" s="997" t="s">
        <v>542</v>
      </c>
      <c r="AQ30" s="997"/>
      <c r="AR30" s="997"/>
      <c r="AS30" s="997"/>
      <c r="AT30" s="997"/>
      <c r="AU30" s="997" t="s">
        <v>542</v>
      </c>
      <c r="AV30" s="997"/>
      <c r="AW30" s="997"/>
      <c r="AX30" s="997"/>
      <c r="AY30" s="997"/>
      <c r="AZ30" s="1068" t="s">
        <v>542</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383</v>
      </c>
      <c r="C31" s="1064"/>
      <c r="D31" s="1064"/>
      <c r="E31" s="1064"/>
      <c r="F31" s="1064"/>
      <c r="G31" s="1064"/>
      <c r="H31" s="1064"/>
      <c r="I31" s="1064"/>
      <c r="J31" s="1064"/>
      <c r="K31" s="1064"/>
      <c r="L31" s="1064"/>
      <c r="M31" s="1064"/>
      <c r="N31" s="1064"/>
      <c r="O31" s="1064"/>
      <c r="P31" s="1065"/>
      <c r="Q31" s="1069">
        <v>7285</v>
      </c>
      <c r="R31" s="1070"/>
      <c r="S31" s="1070"/>
      <c r="T31" s="1070"/>
      <c r="U31" s="1070"/>
      <c r="V31" s="1070">
        <v>7024</v>
      </c>
      <c r="W31" s="1070"/>
      <c r="X31" s="1070"/>
      <c r="Y31" s="1070"/>
      <c r="Z31" s="1070"/>
      <c r="AA31" s="1070">
        <v>261</v>
      </c>
      <c r="AB31" s="1070"/>
      <c r="AC31" s="1070"/>
      <c r="AD31" s="1070"/>
      <c r="AE31" s="1071"/>
      <c r="AF31" s="1045">
        <v>261</v>
      </c>
      <c r="AG31" s="1046"/>
      <c r="AH31" s="1046"/>
      <c r="AI31" s="1046"/>
      <c r="AJ31" s="1047"/>
      <c r="AK31" s="1006">
        <v>1012</v>
      </c>
      <c r="AL31" s="997"/>
      <c r="AM31" s="997"/>
      <c r="AN31" s="997"/>
      <c r="AO31" s="997"/>
      <c r="AP31" s="997" t="s">
        <v>542</v>
      </c>
      <c r="AQ31" s="997"/>
      <c r="AR31" s="997"/>
      <c r="AS31" s="997"/>
      <c r="AT31" s="997"/>
      <c r="AU31" s="997" t="s">
        <v>542</v>
      </c>
      <c r="AV31" s="997"/>
      <c r="AW31" s="997"/>
      <c r="AX31" s="997"/>
      <c r="AY31" s="997"/>
      <c r="AZ31" s="1068" t="s">
        <v>542</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384</v>
      </c>
      <c r="C32" s="1064"/>
      <c r="D32" s="1064"/>
      <c r="E32" s="1064"/>
      <c r="F32" s="1064"/>
      <c r="G32" s="1064"/>
      <c r="H32" s="1064"/>
      <c r="I32" s="1064"/>
      <c r="J32" s="1064"/>
      <c r="K32" s="1064"/>
      <c r="L32" s="1064"/>
      <c r="M32" s="1064"/>
      <c r="N32" s="1064"/>
      <c r="O32" s="1064"/>
      <c r="P32" s="1065"/>
      <c r="Q32" s="1069">
        <v>2634</v>
      </c>
      <c r="R32" s="1070"/>
      <c r="S32" s="1070"/>
      <c r="T32" s="1070"/>
      <c r="U32" s="1070"/>
      <c r="V32" s="1070">
        <v>2400</v>
      </c>
      <c r="W32" s="1070"/>
      <c r="X32" s="1070"/>
      <c r="Y32" s="1070"/>
      <c r="Z32" s="1070"/>
      <c r="AA32" s="1070">
        <v>234</v>
      </c>
      <c r="AB32" s="1070"/>
      <c r="AC32" s="1070"/>
      <c r="AD32" s="1070"/>
      <c r="AE32" s="1071"/>
      <c r="AF32" s="1045">
        <v>2135</v>
      </c>
      <c r="AG32" s="1046"/>
      <c r="AH32" s="1046"/>
      <c r="AI32" s="1046"/>
      <c r="AJ32" s="1047"/>
      <c r="AK32" s="1006">
        <v>19</v>
      </c>
      <c r="AL32" s="997"/>
      <c r="AM32" s="997"/>
      <c r="AN32" s="997"/>
      <c r="AO32" s="997"/>
      <c r="AP32" s="997">
        <v>7787</v>
      </c>
      <c r="AQ32" s="997"/>
      <c r="AR32" s="997"/>
      <c r="AS32" s="997"/>
      <c r="AT32" s="997"/>
      <c r="AU32" s="997">
        <v>62</v>
      </c>
      <c r="AV32" s="997"/>
      <c r="AW32" s="997"/>
      <c r="AX32" s="997"/>
      <c r="AY32" s="997"/>
      <c r="AZ32" s="1068" t="s">
        <v>542</v>
      </c>
      <c r="BA32" s="1068"/>
      <c r="BB32" s="1068"/>
      <c r="BC32" s="1068"/>
      <c r="BD32" s="1068"/>
      <c r="BE32" s="1058" t="s">
        <v>385</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386</v>
      </c>
      <c r="C33" s="1064"/>
      <c r="D33" s="1064"/>
      <c r="E33" s="1064"/>
      <c r="F33" s="1064"/>
      <c r="G33" s="1064"/>
      <c r="H33" s="1064"/>
      <c r="I33" s="1064"/>
      <c r="J33" s="1064"/>
      <c r="K33" s="1064"/>
      <c r="L33" s="1064"/>
      <c r="M33" s="1064"/>
      <c r="N33" s="1064"/>
      <c r="O33" s="1064"/>
      <c r="P33" s="1065"/>
      <c r="Q33" s="1069">
        <v>1773</v>
      </c>
      <c r="R33" s="1070"/>
      <c r="S33" s="1070"/>
      <c r="T33" s="1070"/>
      <c r="U33" s="1070"/>
      <c r="V33" s="1070">
        <v>1696</v>
      </c>
      <c r="W33" s="1070"/>
      <c r="X33" s="1070"/>
      <c r="Y33" s="1070"/>
      <c r="Z33" s="1070"/>
      <c r="AA33" s="1070">
        <v>78</v>
      </c>
      <c r="AB33" s="1070"/>
      <c r="AC33" s="1070"/>
      <c r="AD33" s="1070"/>
      <c r="AE33" s="1071"/>
      <c r="AF33" s="1045">
        <v>892</v>
      </c>
      <c r="AG33" s="1046"/>
      <c r="AH33" s="1046"/>
      <c r="AI33" s="1046"/>
      <c r="AJ33" s="1047"/>
      <c r="AK33" s="1006">
        <v>696</v>
      </c>
      <c r="AL33" s="997"/>
      <c r="AM33" s="997"/>
      <c r="AN33" s="997"/>
      <c r="AO33" s="997"/>
      <c r="AP33" s="997">
        <v>12291</v>
      </c>
      <c r="AQ33" s="997"/>
      <c r="AR33" s="997"/>
      <c r="AS33" s="997"/>
      <c r="AT33" s="997"/>
      <c r="AU33" s="997">
        <v>3749</v>
      </c>
      <c r="AV33" s="997"/>
      <c r="AW33" s="997"/>
      <c r="AX33" s="997"/>
      <c r="AY33" s="997"/>
      <c r="AZ33" s="1068" t="s">
        <v>542</v>
      </c>
      <c r="BA33" s="1068"/>
      <c r="BB33" s="1068"/>
      <c r="BC33" s="1068"/>
      <c r="BD33" s="1068"/>
      <c r="BE33" s="1058" t="s">
        <v>385</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387</v>
      </c>
      <c r="C34" s="1064"/>
      <c r="D34" s="1064"/>
      <c r="E34" s="1064"/>
      <c r="F34" s="1064"/>
      <c r="G34" s="1064"/>
      <c r="H34" s="1064"/>
      <c r="I34" s="1064"/>
      <c r="J34" s="1064"/>
      <c r="K34" s="1064"/>
      <c r="L34" s="1064"/>
      <c r="M34" s="1064"/>
      <c r="N34" s="1064"/>
      <c r="O34" s="1064"/>
      <c r="P34" s="1065"/>
      <c r="Q34" s="1069">
        <v>685</v>
      </c>
      <c r="R34" s="1070"/>
      <c r="S34" s="1070"/>
      <c r="T34" s="1070"/>
      <c r="U34" s="1070"/>
      <c r="V34" s="1070">
        <v>646</v>
      </c>
      <c r="W34" s="1070"/>
      <c r="X34" s="1070"/>
      <c r="Y34" s="1070"/>
      <c r="Z34" s="1070"/>
      <c r="AA34" s="1070">
        <v>39</v>
      </c>
      <c r="AB34" s="1070"/>
      <c r="AC34" s="1070"/>
      <c r="AD34" s="1070"/>
      <c r="AE34" s="1071"/>
      <c r="AF34" s="1045">
        <v>39</v>
      </c>
      <c r="AG34" s="1046"/>
      <c r="AH34" s="1046"/>
      <c r="AI34" s="1046"/>
      <c r="AJ34" s="1047"/>
      <c r="AK34" s="1006">
        <v>475</v>
      </c>
      <c r="AL34" s="997"/>
      <c r="AM34" s="997"/>
      <c r="AN34" s="997"/>
      <c r="AO34" s="997"/>
      <c r="AP34" s="997">
        <v>5063</v>
      </c>
      <c r="AQ34" s="997"/>
      <c r="AR34" s="997"/>
      <c r="AS34" s="997"/>
      <c r="AT34" s="997"/>
      <c r="AU34" s="997">
        <v>5063</v>
      </c>
      <c r="AV34" s="997"/>
      <c r="AW34" s="997"/>
      <c r="AX34" s="997"/>
      <c r="AY34" s="997"/>
      <c r="AZ34" s="1068" t="s">
        <v>541</v>
      </c>
      <c r="BA34" s="1068"/>
      <c r="BB34" s="1068"/>
      <c r="BC34" s="1068"/>
      <c r="BD34" s="1068"/>
      <c r="BE34" s="1058" t="s">
        <v>388</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389</v>
      </c>
      <c r="C35" s="1064"/>
      <c r="D35" s="1064"/>
      <c r="E35" s="1064"/>
      <c r="F35" s="1064"/>
      <c r="G35" s="1064"/>
      <c r="H35" s="1064"/>
      <c r="I35" s="1064"/>
      <c r="J35" s="1064"/>
      <c r="K35" s="1064"/>
      <c r="L35" s="1064"/>
      <c r="M35" s="1064"/>
      <c r="N35" s="1064"/>
      <c r="O35" s="1064"/>
      <c r="P35" s="1065"/>
      <c r="Q35" s="1069">
        <v>83</v>
      </c>
      <c r="R35" s="1070"/>
      <c r="S35" s="1070"/>
      <c r="T35" s="1070"/>
      <c r="U35" s="1070"/>
      <c r="V35" s="1070">
        <v>61</v>
      </c>
      <c r="W35" s="1070"/>
      <c r="X35" s="1070"/>
      <c r="Y35" s="1070"/>
      <c r="Z35" s="1070"/>
      <c r="AA35" s="1070">
        <v>21</v>
      </c>
      <c r="AB35" s="1070"/>
      <c r="AC35" s="1070"/>
      <c r="AD35" s="1070"/>
      <c r="AE35" s="1071"/>
      <c r="AF35" s="1045">
        <v>21</v>
      </c>
      <c r="AG35" s="1046"/>
      <c r="AH35" s="1046"/>
      <c r="AI35" s="1046"/>
      <c r="AJ35" s="1047"/>
      <c r="AK35" s="1006">
        <v>32</v>
      </c>
      <c r="AL35" s="997"/>
      <c r="AM35" s="997"/>
      <c r="AN35" s="997"/>
      <c r="AO35" s="997"/>
      <c r="AP35" s="997" t="s">
        <v>542</v>
      </c>
      <c r="AQ35" s="997"/>
      <c r="AR35" s="997"/>
      <c r="AS35" s="997"/>
      <c r="AT35" s="997"/>
      <c r="AU35" s="997" t="s">
        <v>542</v>
      </c>
      <c r="AV35" s="997"/>
      <c r="AW35" s="997"/>
      <c r="AX35" s="997"/>
      <c r="AY35" s="997"/>
      <c r="AZ35" s="1068" t="s">
        <v>541</v>
      </c>
      <c r="BA35" s="1068"/>
      <c r="BB35" s="1068"/>
      <c r="BC35" s="1068"/>
      <c r="BD35" s="1068"/>
      <c r="BE35" s="1058" t="s">
        <v>388</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390</v>
      </c>
      <c r="C36" s="1064"/>
      <c r="D36" s="1064"/>
      <c r="E36" s="1064"/>
      <c r="F36" s="1064"/>
      <c r="G36" s="1064"/>
      <c r="H36" s="1064"/>
      <c r="I36" s="1064"/>
      <c r="J36" s="1064"/>
      <c r="K36" s="1064"/>
      <c r="L36" s="1064"/>
      <c r="M36" s="1064"/>
      <c r="N36" s="1064"/>
      <c r="O36" s="1064"/>
      <c r="P36" s="1065"/>
      <c r="Q36" s="1069">
        <v>984</v>
      </c>
      <c r="R36" s="1070"/>
      <c r="S36" s="1070"/>
      <c r="T36" s="1070"/>
      <c r="U36" s="1070"/>
      <c r="V36" s="1070">
        <v>155</v>
      </c>
      <c r="W36" s="1070"/>
      <c r="X36" s="1070"/>
      <c r="Y36" s="1070"/>
      <c r="Z36" s="1070"/>
      <c r="AA36" s="1070">
        <v>829</v>
      </c>
      <c r="AB36" s="1070"/>
      <c r="AC36" s="1070"/>
      <c r="AD36" s="1070"/>
      <c r="AE36" s="1071"/>
      <c r="AF36" s="1045">
        <v>610</v>
      </c>
      <c r="AG36" s="1046"/>
      <c r="AH36" s="1046"/>
      <c r="AI36" s="1046"/>
      <c r="AJ36" s="1047"/>
      <c r="AK36" s="1006">
        <v>156</v>
      </c>
      <c r="AL36" s="997"/>
      <c r="AM36" s="997"/>
      <c r="AN36" s="997"/>
      <c r="AO36" s="997"/>
      <c r="AP36" s="997">
        <v>512</v>
      </c>
      <c r="AQ36" s="997"/>
      <c r="AR36" s="997"/>
      <c r="AS36" s="997"/>
      <c r="AT36" s="997"/>
      <c r="AU36" s="997" t="s">
        <v>542</v>
      </c>
      <c r="AV36" s="997"/>
      <c r="AW36" s="997"/>
      <c r="AX36" s="997"/>
      <c r="AY36" s="997"/>
      <c r="AZ36" s="1068" t="s">
        <v>541</v>
      </c>
      <c r="BA36" s="1068"/>
      <c r="BB36" s="1068"/>
      <c r="BC36" s="1068"/>
      <c r="BD36" s="1068"/>
      <c r="BE36" s="1058" t="s">
        <v>388</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391</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368</v>
      </c>
      <c r="B63" s="970" t="s">
        <v>392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4120</v>
      </c>
      <c r="AG63" s="985"/>
      <c r="AH63" s="985"/>
      <c r="AI63" s="985"/>
      <c r="AJ63" s="1056"/>
      <c r="AK63" s="1057"/>
      <c r="AL63" s="989"/>
      <c r="AM63" s="989"/>
      <c r="AN63" s="989"/>
      <c r="AO63" s="989"/>
      <c r="AP63" s="985">
        <v>25657</v>
      </c>
      <c r="AQ63" s="985"/>
      <c r="AR63" s="985"/>
      <c r="AS63" s="985"/>
      <c r="AT63" s="985"/>
      <c r="AU63" s="985">
        <v>8874</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394</v>
      </c>
      <c r="B66" s="1022"/>
      <c r="C66" s="1022"/>
      <c r="D66" s="1022"/>
      <c r="E66" s="1022"/>
      <c r="F66" s="1022"/>
      <c r="G66" s="1022"/>
      <c r="H66" s="1022"/>
      <c r="I66" s="1022"/>
      <c r="J66" s="1022"/>
      <c r="K66" s="1022"/>
      <c r="L66" s="1022"/>
      <c r="M66" s="1022"/>
      <c r="N66" s="1022"/>
      <c r="O66" s="1022"/>
      <c r="P66" s="1023"/>
      <c r="Q66" s="1027" t="s">
        <v>372</v>
      </c>
      <c r="R66" s="1028"/>
      <c r="S66" s="1028"/>
      <c r="T66" s="1028"/>
      <c r="U66" s="1029"/>
      <c r="V66" s="1027" t="s">
        <v>373</v>
      </c>
      <c r="W66" s="1028"/>
      <c r="X66" s="1028"/>
      <c r="Y66" s="1028"/>
      <c r="Z66" s="1029"/>
      <c r="AA66" s="1027" t="s">
        <v>374</v>
      </c>
      <c r="AB66" s="1028"/>
      <c r="AC66" s="1028"/>
      <c r="AD66" s="1028"/>
      <c r="AE66" s="1029"/>
      <c r="AF66" s="1033" t="s">
        <v>375</v>
      </c>
      <c r="AG66" s="1034"/>
      <c r="AH66" s="1034"/>
      <c r="AI66" s="1034"/>
      <c r="AJ66" s="1035"/>
      <c r="AK66" s="1027" t="s">
        <v>376</v>
      </c>
      <c r="AL66" s="1022"/>
      <c r="AM66" s="1022"/>
      <c r="AN66" s="1022"/>
      <c r="AO66" s="1023"/>
      <c r="AP66" s="1027" t="s">
        <v>377</v>
      </c>
      <c r="AQ66" s="1028"/>
      <c r="AR66" s="1028"/>
      <c r="AS66" s="1028"/>
      <c r="AT66" s="1029"/>
      <c r="AU66" s="1027" t="s">
        <v>395</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543</v>
      </c>
      <c r="C68" s="1012"/>
      <c r="D68" s="1012"/>
      <c r="E68" s="1012"/>
      <c r="F68" s="1012"/>
      <c r="G68" s="1012"/>
      <c r="H68" s="1012"/>
      <c r="I68" s="1012"/>
      <c r="J68" s="1012"/>
      <c r="K68" s="1012"/>
      <c r="L68" s="1012"/>
      <c r="M68" s="1012"/>
      <c r="N68" s="1012"/>
      <c r="O68" s="1012"/>
      <c r="P68" s="1013"/>
      <c r="Q68" s="1014">
        <v>11</v>
      </c>
      <c r="R68" s="1008"/>
      <c r="S68" s="1008"/>
      <c r="T68" s="1008"/>
      <c r="U68" s="1008"/>
      <c r="V68" s="1008">
        <v>7</v>
      </c>
      <c r="W68" s="1008"/>
      <c r="X68" s="1008"/>
      <c r="Y68" s="1008"/>
      <c r="Z68" s="1008"/>
      <c r="AA68" s="1008">
        <v>4</v>
      </c>
      <c r="AB68" s="1008"/>
      <c r="AC68" s="1008"/>
      <c r="AD68" s="1008"/>
      <c r="AE68" s="1008"/>
      <c r="AF68" s="1008">
        <v>4</v>
      </c>
      <c r="AG68" s="1008"/>
      <c r="AH68" s="1008"/>
      <c r="AI68" s="1008"/>
      <c r="AJ68" s="1008"/>
      <c r="AK68" s="1008" t="s">
        <v>541</v>
      </c>
      <c r="AL68" s="1008"/>
      <c r="AM68" s="1008"/>
      <c r="AN68" s="1008"/>
      <c r="AO68" s="1008"/>
      <c r="AP68" s="1008" t="s">
        <v>542</v>
      </c>
      <c r="AQ68" s="1008"/>
      <c r="AR68" s="1008"/>
      <c r="AS68" s="1008"/>
      <c r="AT68" s="1008"/>
      <c r="AU68" s="1008" t="s">
        <v>542</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544</v>
      </c>
      <c r="C69" s="1001"/>
      <c r="D69" s="1001"/>
      <c r="E69" s="1001"/>
      <c r="F69" s="1001"/>
      <c r="G69" s="1001"/>
      <c r="H69" s="1001"/>
      <c r="I69" s="1001"/>
      <c r="J69" s="1001"/>
      <c r="K69" s="1001"/>
      <c r="L69" s="1001"/>
      <c r="M69" s="1001"/>
      <c r="N69" s="1001"/>
      <c r="O69" s="1001"/>
      <c r="P69" s="1002"/>
      <c r="Q69" s="1003">
        <v>256</v>
      </c>
      <c r="R69" s="997"/>
      <c r="S69" s="997"/>
      <c r="T69" s="997"/>
      <c r="U69" s="997"/>
      <c r="V69" s="997">
        <v>204</v>
      </c>
      <c r="W69" s="997"/>
      <c r="X69" s="997"/>
      <c r="Y69" s="997"/>
      <c r="Z69" s="997"/>
      <c r="AA69" s="997">
        <v>52</v>
      </c>
      <c r="AB69" s="997"/>
      <c r="AC69" s="997"/>
      <c r="AD69" s="997"/>
      <c r="AE69" s="997"/>
      <c r="AF69" s="997">
        <v>52</v>
      </c>
      <c r="AG69" s="997"/>
      <c r="AH69" s="997"/>
      <c r="AI69" s="997"/>
      <c r="AJ69" s="997"/>
      <c r="AK69" s="997" t="s">
        <v>541</v>
      </c>
      <c r="AL69" s="997"/>
      <c r="AM69" s="997"/>
      <c r="AN69" s="997"/>
      <c r="AO69" s="997"/>
      <c r="AP69" s="997" t="s">
        <v>541</v>
      </c>
      <c r="AQ69" s="997"/>
      <c r="AR69" s="997"/>
      <c r="AS69" s="997"/>
      <c r="AT69" s="997"/>
      <c r="AU69" s="997" t="s">
        <v>541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545</v>
      </c>
      <c r="C70" s="1001"/>
      <c r="D70" s="1001"/>
      <c r="E70" s="1001"/>
      <c r="F70" s="1001"/>
      <c r="G70" s="1001"/>
      <c r="H70" s="1001"/>
      <c r="I70" s="1001"/>
      <c r="J70" s="1001"/>
      <c r="K70" s="1001"/>
      <c r="L70" s="1001"/>
      <c r="M70" s="1001"/>
      <c r="N70" s="1001"/>
      <c r="O70" s="1001"/>
      <c r="P70" s="1002"/>
      <c r="Q70" s="1003">
        <v>61090</v>
      </c>
      <c r="R70" s="997"/>
      <c r="S70" s="997"/>
      <c r="T70" s="997"/>
      <c r="U70" s="997"/>
      <c r="V70" s="997">
        <v>58244</v>
      </c>
      <c r="W70" s="997"/>
      <c r="X70" s="997"/>
      <c r="Y70" s="997"/>
      <c r="Z70" s="997"/>
      <c r="AA70" s="997">
        <v>2846</v>
      </c>
      <c r="AB70" s="997"/>
      <c r="AC70" s="997"/>
      <c r="AD70" s="997"/>
      <c r="AE70" s="997"/>
      <c r="AF70" s="997">
        <v>2846</v>
      </c>
      <c r="AG70" s="997"/>
      <c r="AH70" s="997"/>
      <c r="AI70" s="997"/>
      <c r="AJ70" s="997"/>
      <c r="AK70" s="997" t="s">
        <v>541</v>
      </c>
      <c r="AL70" s="997"/>
      <c r="AM70" s="997"/>
      <c r="AN70" s="997"/>
      <c r="AO70" s="997"/>
      <c r="AP70" s="997" t="s">
        <v>541</v>
      </c>
      <c r="AQ70" s="997"/>
      <c r="AR70" s="997"/>
      <c r="AS70" s="997"/>
      <c r="AT70" s="997"/>
      <c r="AU70" s="997" t="s">
        <v>541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546</v>
      </c>
      <c r="C71" s="1001"/>
      <c r="D71" s="1001"/>
      <c r="E71" s="1001"/>
      <c r="F71" s="1001"/>
      <c r="G71" s="1001"/>
      <c r="H71" s="1001"/>
      <c r="I71" s="1001"/>
      <c r="J71" s="1001"/>
      <c r="K71" s="1001"/>
      <c r="L71" s="1001"/>
      <c r="M71" s="1001"/>
      <c r="N71" s="1001"/>
      <c r="O71" s="1001"/>
      <c r="P71" s="1002"/>
      <c r="Q71" s="1003">
        <v>1476</v>
      </c>
      <c r="R71" s="997"/>
      <c r="S71" s="997"/>
      <c r="T71" s="997"/>
      <c r="U71" s="997"/>
      <c r="V71" s="997">
        <v>1442</v>
      </c>
      <c r="W71" s="997"/>
      <c r="X71" s="997"/>
      <c r="Y71" s="997"/>
      <c r="Z71" s="997"/>
      <c r="AA71" s="997">
        <v>35</v>
      </c>
      <c r="AB71" s="997"/>
      <c r="AC71" s="997"/>
      <c r="AD71" s="997"/>
      <c r="AE71" s="997"/>
      <c r="AF71" s="997">
        <v>35</v>
      </c>
      <c r="AG71" s="997"/>
      <c r="AH71" s="997"/>
      <c r="AI71" s="997"/>
      <c r="AJ71" s="997"/>
      <c r="AK71" s="997" t="s">
        <v>541</v>
      </c>
      <c r="AL71" s="997"/>
      <c r="AM71" s="997"/>
      <c r="AN71" s="997"/>
      <c r="AO71" s="997"/>
      <c r="AP71" s="997" t="s">
        <v>541</v>
      </c>
      <c r="AQ71" s="997"/>
      <c r="AR71" s="997"/>
      <c r="AS71" s="997"/>
      <c r="AT71" s="997"/>
      <c r="AU71" s="997" t="s">
        <v>541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547</v>
      </c>
      <c r="C72" s="1001"/>
      <c r="D72" s="1001"/>
      <c r="E72" s="1001"/>
      <c r="F72" s="1001"/>
      <c r="G72" s="1001"/>
      <c r="H72" s="1001"/>
      <c r="I72" s="1001"/>
      <c r="J72" s="1001"/>
      <c r="K72" s="1001"/>
      <c r="L72" s="1001"/>
      <c r="M72" s="1001"/>
      <c r="N72" s="1001"/>
      <c r="O72" s="1001"/>
      <c r="P72" s="1002"/>
      <c r="Q72" s="1003">
        <v>634650</v>
      </c>
      <c r="R72" s="997"/>
      <c r="S72" s="997"/>
      <c r="T72" s="997"/>
      <c r="U72" s="997"/>
      <c r="V72" s="997">
        <v>617408</v>
      </c>
      <c r="W72" s="997"/>
      <c r="X72" s="997"/>
      <c r="Y72" s="997"/>
      <c r="Z72" s="997"/>
      <c r="AA72" s="997">
        <v>17242</v>
      </c>
      <c r="AB72" s="997"/>
      <c r="AC72" s="997"/>
      <c r="AD72" s="997"/>
      <c r="AE72" s="997"/>
      <c r="AF72" s="997">
        <v>17242</v>
      </c>
      <c r="AG72" s="997"/>
      <c r="AH72" s="997"/>
      <c r="AI72" s="997"/>
      <c r="AJ72" s="997"/>
      <c r="AK72" s="997">
        <v>5814</v>
      </c>
      <c r="AL72" s="997"/>
      <c r="AM72" s="997"/>
      <c r="AN72" s="997"/>
      <c r="AO72" s="997"/>
      <c r="AP72" s="997" t="s">
        <v>541</v>
      </c>
      <c r="AQ72" s="997"/>
      <c r="AR72" s="997"/>
      <c r="AS72" s="997"/>
      <c r="AT72" s="997"/>
      <c r="AU72" s="997" t="s">
        <v>541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548</v>
      </c>
      <c r="C73" s="1001"/>
      <c r="D73" s="1001"/>
      <c r="E73" s="1001"/>
      <c r="F73" s="1001"/>
      <c r="G73" s="1001"/>
      <c r="H73" s="1001"/>
      <c r="I73" s="1001"/>
      <c r="J73" s="1001"/>
      <c r="K73" s="1001"/>
      <c r="L73" s="1001"/>
      <c r="M73" s="1001"/>
      <c r="N73" s="1001"/>
      <c r="O73" s="1001"/>
      <c r="P73" s="1002"/>
      <c r="Q73" s="1003">
        <v>31982</v>
      </c>
      <c r="R73" s="997"/>
      <c r="S73" s="997"/>
      <c r="T73" s="997"/>
      <c r="U73" s="997"/>
      <c r="V73" s="997">
        <v>31890</v>
      </c>
      <c r="W73" s="997"/>
      <c r="X73" s="997"/>
      <c r="Y73" s="997"/>
      <c r="Z73" s="997"/>
      <c r="AA73" s="997">
        <v>92</v>
      </c>
      <c r="AB73" s="997"/>
      <c r="AC73" s="997"/>
      <c r="AD73" s="997"/>
      <c r="AE73" s="997"/>
      <c r="AF73" s="997">
        <v>92</v>
      </c>
      <c r="AG73" s="997"/>
      <c r="AH73" s="997"/>
      <c r="AI73" s="997"/>
      <c r="AJ73" s="997"/>
      <c r="AK73" s="997">
        <v>972</v>
      </c>
      <c r="AL73" s="997"/>
      <c r="AM73" s="997"/>
      <c r="AN73" s="997"/>
      <c r="AO73" s="997"/>
      <c r="AP73" s="997" t="s">
        <v>541</v>
      </c>
      <c r="AQ73" s="997"/>
      <c r="AR73" s="997"/>
      <c r="AS73" s="997"/>
      <c r="AT73" s="997"/>
      <c r="AU73" s="997" t="s">
        <v>541</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549</v>
      </c>
      <c r="C74" s="1001"/>
      <c r="D74" s="1001"/>
      <c r="E74" s="1001"/>
      <c r="F74" s="1001"/>
      <c r="G74" s="1001"/>
      <c r="H74" s="1001"/>
      <c r="I74" s="1001"/>
      <c r="J74" s="1001"/>
      <c r="K74" s="1001"/>
      <c r="L74" s="1001"/>
      <c r="M74" s="1001"/>
      <c r="N74" s="1001"/>
      <c r="O74" s="1001"/>
      <c r="P74" s="1002"/>
      <c r="Q74" s="1003">
        <v>346</v>
      </c>
      <c r="R74" s="997"/>
      <c r="S74" s="997"/>
      <c r="T74" s="997"/>
      <c r="U74" s="997"/>
      <c r="V74" s="997">
        <v>170</v>
      </c>
      <c r="W74" s="997"/>
      <c r="X74" s="997"/>
      <c r="Y74" s="997"/>
      <c r="Z74" s="997"/>
      <c r="AA74" s="997">
        <v>176</v>
      </c>
      <c r="AB74" s="997"/>
      <c r="AC74" s="997"/>
      <c r="AD74" s="997"/>
      <c r="AE74" s="997"/>
      <c r="AF74" s="997">
        <v>176</v>
      </c>
      <c r="AG74" s="997"/>
      <c r="AH74" s="997"/>
      <c r="AI74" s="997"/>
      <c r="AJ74" s="997"/>
      <c r="AK74" s="997" t="s">
        <v>542</v>
      </c>
      <c r="AL74" s="997"/>
      <c r="AM74" s="997"/>
      <c r="AN74" s="997"/>
      <c r="AO74" s="997"/>
      <c r="AP74" s="997" t="s">
        <v>542</v>
      </c>
      <c r="AQ74" s="997"/>
      <c r="AR74" s="997"/>
      <c r="AS74" s="997"/>
      <c r="AT74" s="997"/>
      <c r="AU74" s="997" t="s">
        <v>542</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550</v>
      </c>
      <c r="C75" s="1001"/>
      <c r="D75" s="1001"/>
      <c r="E75" s="1001"/>
      <c r="F75" s="1001"/>
      <c r="G75" s="1001"/>
      <c r="H75" s="1001"/>
      <c r="I75" s="1001"/>
      <c r="J75" s="1001"/>
      <c r="K75" s="1001"/>
      <c r="L75" s="1001"/>
      <c r="M75" s="1001"/>
      <c r="N75" s="1001"/>
      <c r="O75" s="1001"/>
      <c r="P75" s="1002"/>
      <c r="Q75" s="1004">
        <v>422</v>
      </c>
      <c r="R75" s="1005"/>
      <c r="S75" s="1005"/>
      <c r="T75" s="1005"/>
      <c r="U75" s="1006"/>
      <c r="V75" s="1007">
        <v>404</v>
      </c>
      <c r="W75" s="1005"/>
      <c r="X75" s="1005"/>
      <c r="Y75" s="1005"/>
      <c r="Z75" s="1006"/>
      <c r="AA75" s="1007">
        <v>17</v>
      </c>
      <c r="AB75" s="1005"/>
      <c r="AC75" s="1005"/>
      <c r="AD75" s="1005"/>
      <c r="AE75" s="1006"/>
      <c r="AF75" s="1007">
        <v>17</v>
      </c>
      <c r="AG75" s="1005"/>
      <c r="AH75" s="1005"/>
      <c r="AI75" s="1005"/>
      <c r="AJ75" s="1006"/>
      <c r="AK75" s="1007">
        <v>95</v>
      </c>
      <c r="AL75" s="1005"/>
      <c r="AM75" s="1005"/>
      <c r="AN75" s="1005"/>
      <c r="AO75" s="1006"/>
      <c r="AP75" s="1007" t="s">
        <v>542</v>
      </c>
      <c r="AQ75" s="1005"/>
      <c r="AR75" s="1005"/>
      <c r="AS75" s="1005"/>
      <c r="AT75" s="1006"/>
      <c r="AU75" s="1007" t="s">
        <v>542</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551</v>
      </c>
      <c r="C76" s="1001"/>
      <c r="D76" s="1001"/>
      <c r="E76" s="1001"/>
      <c r="F76" s="1001"/>
      <c r="G76" s="1001"/>
      <c r="H76" s="1001"/>
      <c r="I76" s="1001"/>
      <c r="J76" s="1001"/>
      <c r="K76" s="1001"/>
      <c r="L76" s="1001"/>
      <c r="M76" s="1001"/>
      <c r="N76" s="1001"/>
      <c r="O76" s="1001"/>
      <c r="P76" s="1002"/>
      <c r="Q76" s="1004">
        <v>6701</v>
      </c>
      <c r="R76" s="1005"/>
      <c r="S76" s="1005"/>
      <c r="T76" s="1005"/>
      <c r="U76" s="1006"/>
      <c r="V76" s="1007">
        <v>6303</v>
      </c>
      <c r="W76" s="1005"/>
      <c r="X76" s="1005"/>
      <c r="Y76" s="1005"/>
      <c r="Z76" s="1006"/>
      <c r="AA76" s="1007">
        <v>398</v>
      </c>
      <c r="AB76" s="1005"/>
      <c r="AC76" s="1005"/>
      <c r="AD76" s="1005"/>
      <c r="AE76" s="1006"/>
      <c r="AF76" s="1007">
        <v>354</v>
      </c>
      <c r="AG76" s="1005"/>
      <c r="AH76" s="1005"/>
      <c r="AI76" s="1005"/>
      <c r="AJ76" s="1006"/>
      <c r="AK76" s="1007" t="s">
        <v>541</v>
      </c>
      <c r="AL76" s="1005"/>
      <c r="AM76" s="1005"/>
      <c r="AN76" s="1005"/>
      <c r="AO76" s="1006"/>
      <c r="AP76" s="1007">
        <v>1568</v>
      </c>
      <c r="AQ76" s="1005"/>
      <c r="AR76" s="1005"/>
      <c r="AS76" s="1005"/>
      <c r="AT76" s="1006"/>
      <c r="AU76" s="1007">
        <v>353</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368</v>
      </c>
      <c r="B88" s="970" t="s">
        <v>396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20817</v>
      </c>
      <c r="AG88" s="985"/>
      <c r="AH88" s="985"/>
      <c r="AI88" s="985"/>
      <c r="AJ88" s="985"/>
      <c r="AK88" s="989"/>
      <c r="AL88" s="989"/>
      <c r="AM88" s="989"/>
      <c r="AN88" s="989"/>
      <c r="AO88" s="989"/>
      <c r="AP88" s="985">
        <v>1568</v>
      </c>
      <c r="AQ88" s="985"/>
      <c r="AR88" s="985"/>
      <c r="AS88" s="985"/>
      <c r="AT88" s="985"/>
      <c r="AU88" s="985">
        <v>353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70" t="s">
        <v>397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36</v>
      </c>
      <c r="CS102" s="977"/>
      <c r="CT102" s="977"/>
      <c r="CU102" s="977"/>
      <c r="CV102" s="978"/>
      <c r="CW102" s="976" t="s">
        <v>541</v>
      </c>
      <c r="CX102" s="977"/>
      <c r="CY102" s="977"/>
      <c r="CZ102" s="977"/>
      <c r="DA102" s="978"/>
      <c r="DB102" s="976" t="s">
        <v>542</v>
      </c>
      <c r="DC102" s="977"/>
      <c r="DD102" s="977"/>
      <c r="DE102" s="977"/>
      <c r="DF102" s="978"/>
      <c r="DG102" s="976" t="s">
        <v>542</v>
      </c>
      <c r="DH102" s="977"/>
      <c r="DI102" s="977"/>
      <c r="DJ102" s="977"/>
      <c r="DK102" s="978"/>
      <c r="DL102" s="976">
        <v>73</v>
      </c>
      <c r="DM102" s="977"/>
      <c r="DN102" s="977"/>
      <c r="DO102" s="977"/>
      <c r="DP102" s="978"/>
      <c r="DQ102" s="976">
        <v>7</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405</v>
      </c>
      <c r="AB109" s="918"/>
      <c r="AC109" s="918"/>
      <c r="AD109" s="918"/>
      <c r="AE109" s="919"/>
      <c r="AF109" s="920" t="s">
        <v>284</v>
      </c>
      <c r="AG109" s="918"/>
      <c r="AH109" s="918"/>
      <c r="AI109" s="918"/>
      <c r="AJ109" s="919"/>
      <c r="AK109" s="920" t="s">
        <v>283</v>
      </c>
      <c r="AL109" s="918"/>
      <c r="AM109" s="918"/>
      <c r="AN109" s="918"/>
      <c r="AO109" s="919"/>
      <c r="AP109" s="920" t="s">
        <v>406</v>
      </c>
      <c r="AQ109" s="918"/>
      <c r="AR109" s="918"/>
      <c r="AS109" s="918"/>
      <c r="AT109" s="949"/>
      <c r="AU109" s="917" t="s">
        <v>404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405</v>
      </c>
      <c r="BR109" s="918"/>
      <c r="BS109" s="918"/>
      <c r="BT109" s="918"/>
      <c r="BU109" s="919"/>
      <c r="BV109" s="920" t="s">
        <v>284</v>
      </c>
      <c r="BW109" s="918"/>
      <c r="BX109" s="918"/>
      <c r="BY109" s="918"/>
      <c r="BZ109" s="919"/>
      <c r="CA109" s="920" t="s">
        <v>283</v>
      </c>
      <c r="CB109" s="918"/>
      <c r="CC109" s="918"/>
      <c r="CD109" s="918"/>
      <c r="CE109" s="919"/>
      <c r="CF109" s="958" t="s">
        <v>406</v>
      </c>
      <c r="CG109" s="958"/>
      <c r="CH109" s="958"/>
      <c r="CI109" s="958"/>
      <c r="CJ109" s="958"/>
      <c r="CK109" s="920" t="s">
        <v>407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405</v>
      </c>
      <c r="DH109" s="918"/>
      <c r="DI109" s="918"/>
      <c r="DJ109" s="918"/>
      <c r="DK109" s="919"/>
      <c r="DL109" s="920" t="s">
        <v>284</v>
      </c>
      <c r="DM109" s="918"/>
      <c r="DN109" s="918"/>
      <c r="DO109" s="918"/>
      <c r="DP109" s="919"/>
      <c r="DQ109" s="920" t="s">
        <v>283</v>
      </c>
      <c r="DR109" s="918"/>
      <c r="DS109" s="918"/>
      <c r="DT109" s="918"/>
      <c r="DU109" s="919"/>
      <c r="DV109" s="920" t="s">
        <v>406</v>
      </c>
      <c r="DW109" s="918"/>
      <c r="DX109" s="918"/>
      <c r="DY109" s="918"/>
      <c r="DZ109" s="949"/>
    </row>
    <row r="110" spans="1:131" s="197" customFormat="1" ht="26.25" customHeight="1">
      <c r="A110" s="787" t="s">
        <v>408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3692249</v>
      </c>
      <c r="AB110" s="903"/>
      <c r="AC110" s="903"/>
      <c r="AD110" s="903"/>
      <c r="AE110" s="904"/>
      <c r="AF110" s="905">
        <v>3744100</v>
      </c>
      <c r="AG110" s="903"/>
      <c r="AH110" s="903"/>
      <c r="AI110" s="903"/>
      <c r="AJ110" s="904"/>
      <c r="AK110" s="905">
        <v>3605576</v>
      </c>
      <c r="AL110" s="903"/>
      <c r="AM110" s="903"/>
      <c r="AN110" s="903"/>
      <c r="AO110" s="904"/>
      <c r="AP110" s="906">
        <v>16.600000000000001</v>
      </c>
      <c r="AQ110" s="907"/>
      <c r="AR110" s="907"/>
      <c r="AS110" s="907"/>
      <c r="AT110" s="908"/>
      <c r="AU110" s="950" t="s">
        <v>60</v>
      </c>
      <c r="AV110" s="951"/>
      <c r="AW110" s="951"/>
      <c r="AX110" s="951"/>
      <c r="AY110" s="952"/>
      <c r="AZ110" s="846" t="s">
        <v>409</v>
      </c>
      <c r="BA110" s="788"/>
      <c r="BB110" s="788"/>
      <c r="BC110" s="788"/>
      <c r="BD110" s="788"/>
      <c r="BE110" s="788"/>
      <c r="BF110" s="788"/>
      <c r="BG110" s="788"/>
      <c r="BH110" s="788"/>
      <c r="BI110" s="788"/>
      <c r="BJ110" s="788"/>
      <c r="BK110" s="788"/>
      <c r="BL110" s="788"/>
      <c r="BM110" s="788"/>
      <c r="BN110" s="788"/>
      <c r="BO110" s="788"/>
      <c r="BP110" s="789"/>
      <c r="BQ110" s="829">
        <v>34800930</v>
      </c>
      <c r="BR110" s="830"/>
      <c r="BS110" s="830"/>
      <c r="BT110" s="830"/>
      <c r="BU110" s="830"/>
      <c r="BV110" s="830">
        <v>33662349</v>
      </c>
      <c r="BW110" s="830"/>
      <c r="BX110" s="830"/>
      <c r="BY110" s="830"/>
      <c r="BZ110" s="830"/>
      <c r="CA110" s="830">
        <v>32141005</v>
      </c>
      <c r="CB110" s="830"/>
      <c r="CC110" s="830"/>
      <c r="CD110" s="830"/>
      <c r="CE110" s="830"/>
      <c r="CF110" s="891">
        <v>148</v>
      </c>
      <c r="CG110" s="892"/>
      <c r="CH110" s="892"/>
      <c r="CI110" s="892"/>
      <c r="CJ110" s="892"/>
      <c r="CK110" s="946" t="s">
        <v>410</v>
      </c>
      <c r="CL110" s="894"/>
      <c r="CM110" s="899" t="s">
        <v>411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412</v>
      </c>
      <c r="DH110" s="830"/>
      <c r="DI110" s="830"/>
      <c r="DJ110" s="830"/>
      <c r="DK110" s="830"/>
      <c r="DL110" s="830" t="s">
        <v>412</v>
      </c>
      <c r="DM110" s="830"/>
      <c r="DN110" s="830"/>
      <c r="DO110" s="830"/>
      <c r="DP110" s="830"/>
      <c r="DQ110" s="830" t="s">
        <v>412</v>
      </c>
      <c r="DR110" s="830"/>
      <c r="DS110" s="830"/>
      <c r="DT110" s="830"/>
      <c r="DU110" s="830"/>
      <c r="DV110" s="831" t="s">
        <v>412</v>
      </c>
      <c r="DW110" s="831"/>
      <c r="DX110" s="831"/>
      <c r="DY110" s="831"/>
      <c r="DZ110" s="832"/>
    </row>
    <row r="111" spans="1:131" s="197" customFormat="1" ht="26.25" customHeight="1">
      <c r="A111" s="808" t="s">
        <v>413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412</v>
      </c>
      <c r="AB111" s="939"/>
      <c r="AC111" s="939"/>
      <c r="AD111" s="939"/>
      <c r="AE111" s="940"/>
      <c r="AF111" s="941" t="s">
        <v>412</v>
      </c>
      <c r="AG111" s="939"/>
      <c r="AH111" s="939"/>
      <c r="AI111" s="939"/>
      <c r="AJ111" s="940"/>
      <c r="AK111" s="941" t="s">
        <v>412</v>
      </c>
      <c r="AL111" s="939"/>
      <c r="AM111" s="939"/>
      <c r="AN111" s="939"/>
      <c r="AO111" s="940"/>
      <c r="AP111" s="942" t="s">
        <v>412</v>
      </c>
      <c r="AQ111" s="943"/>
      <c r="AR111" s="943"/>
      <c r="AS111" s="943"/>
      <c r="AT111" s="944"/>
      <c r="AU111" s="953"/>
      <c r="AV111" s="954"/>
      <c r="AW111" s="954"/>
      <c r="AX111" s="954"/>
      <c r="AY111" s="955"/>
      <c r="AZ111" s="797" t="s">
        <v>414</v>
      </c>
      <c r="BA111" s="798"/>
      <c r="BB111" s="798"/>
      <c r="BC111" s="798"/>
      <c r="BD111" s="798"/>
      <c r="BE111" s="798"/>
      <c r="BF111" s="798"/>
      <c r="BG111" s="798"/>
      <c r="BH111" s="798"/>
      <c r="BI111" s="798"/>
      <c r="BJ111" s="798"/>
      <c r="BK111" s="798"/>
      <c r="BL111" s="798"/>
      <c r="BM111" s="798"/>
      <c r="BN111" s="798"/>
      <c r="BO111" s="798"/>
      <c r="BP111" s="799"/>
      <c r="BQ111" s="800">
        <v>407424</v>
      </c>
      <c r="BR111" s="801"/>
      <c r="BS111" s="801"/>
      <c r="BT111" s="801"/>
      <c r="BU111" s="801"/>
      <c r="BV111" s="801">
        <v>303223</v>
      </c>
      <c r="BW111" s="801"/>
      <c r="BX111" s="801"/>
      <c r="BY111" s="801"/>
      <c r="BZ111" s="801"/>
      <c r="CA111" s="801">
        <v>223505</v>
      </c>
      <c r="CB111" s="801"/>
      <c r="CC111" s="801"/>
      <c r="CD111" s="801"/>
      <c r="CE111" s="801"/>
      <c r="CF111" s="878">
        <v>1</v>
      </c>
      <c r="CG111" s="879"/>
      <c r="CH111" s="879"/>
      <c r="CI111" s="879"/>
      <c r="CJ111" s="879"/>
      <c r="CK111" s="947"/>
      <c r="CL111" s="896"/>
      <c r="CM111" s="833" t="s">
        <v>415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416</v>
      </c>
      <c r="DH111" s="801"/>
      <c r="DI111" s="801"/>
      <c r="DJ111" s="801"/>
      <c r="DK111" s="801"/>
      <c r="DL111" s="801" t="s">
        <v>416</v>
      </c>
      <c r="DM111" s="801"/>
      <c r="DN111" s="801"/>
      <c r="DO111" s="801"/>
      <c r="DP111" s="801"/>
      <c r="DQ111" s="801" t="s">
        <v>416</v>
      </c>
      <c r="DR111" s="801"/>
      <c r="DS111" s="801"/>
      <c r="DT111" s="801"/>
      <c r="DU111" s="801"/>
      <c r="DV111" s="853" t="s">
        <v>416</v>
      </c>
      <c r="DW111" s="853"/>
      <c r="DX111" s="853"/>
      <c r="DY111" s="853"/>
      <c r="DZ111" s="854"/>
    </row>
    <row r="112" spans="1:131" s="197" customFormat="1" ht="26.25" customHeight="1">
      <c r="A112" s="932" t="s">
        <v>417</v>
      </c>
      <c r="B112" s="933"/>
      <c r="C112" s="798" t="s">
        <v>418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416</v>
      </c>
      <c r="AB112" s="814"/>
      <c r="AC112" s="814"/>
      <c r="AD112" s="814"/>
      <c r="AE112" s="815"/>
      <c r="AF112" s="816" t="s">
        <v>416</v>
      </c>
      <c r="AG112" s="814"/>
      <c r="AH112" s="814"/>
      <c r="AI112" s="814"/>
      <c r="AJ112" s="815"/>
      <c r="AK112" s="816" t="s">
        <v>416</v>
      </c>
      <c r="AL112" s="814"/>
      <c r="AM112" s="814"/>
      <c r="AN112" s="814"/>
      <c r="AO112" s="815"/>
      <c r="AP112" s="784" t="s">
        <v>416</v>
      </c>
      <c r="AQ112" s="785"/>
      <c r="AR112" s="785"/>
      <c r="AS112" s="785"/>
      <c r="AT112" s="786"/>
      <c r="AU112" s="953"/>
      <c r="AV112" s="954"/>
      <c r="AW112" s="954"/>
      <c r="AX112" s="954"/>
      <c r="AY112" s="955"/>
      <c r="AZ112" s="797" t="s">
        <v>419</v>
      </c>
      <c r="BA112" s="798"/>
      <c r="BB112" s="798"/>
      <c r="BC112" s="798"/>
      <c r="BD112" s="798"/>
      <c r="BE112" s="798"/>
      <c r="BF112" s="798"/>
      <c r="BG112" s="798"/>
      <c r="BH112" s="798"/>
      <c r="BI112" s="798"/>
      <c r="BJ112" s="798"/>
      <c r="BK112" s="798"/>
      <c r="BL112" s="798"/>
      <c r="BM112" s="798"/>
      <c r="BN112" s="798"/>
      <c r="BO112" s="798"/>
      <c r="BP112" s="799"/>
      <c r="BQ112" s="800">
        <v>14344658</v>
      </c>
      <c r="BR112" s="801"/>
      <c r="BS112" s="801"/>
      <c r="BT112" s="801"/>
      <c r="BU112" s="801"/>
      <c r="BV112" s="801">
        <v>12906945</v>
      </c>
      <c r="BW112" s="801"/>
      <c r="BX112" s="801"/>
      <c r="BY112" s="801"/>
      <c r="BZ112" s="801"/>
      <c r="CA112" s="801">
        <v>8874207</v>
      </c>
      <c r="CB112" s="801"/>
      <c r="CC112" s="801"/>
      <c r="CD112" s="801"/>
      <c r="CE112" s="801"/>
      <c r="CF112" s="878">
        <v>40.9</v>
      </c>
      <c r="CG112" s="879"/>
      <c r="CH112" s="879"/>
      <c r="CI112" s="879"/>
      <c r="CJ112" s="879"/>
      <c r="CK112" s="947"/>
      <c r="CL112" s="896"/>
      <c r="CM112" s="833" t="s">
        <v>420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416</v>
      </c>
      <c r="DH112" s="801"/>
      <c r="DI112" s="801"/>
      <c r="DJ112" s="801"/>
      <c r="DK112" s="801"/>
      <c r="DL112" s="801" t="s">
        <v>416</v>
      </c>
      <c r="DM112" s="801"/>
      <c r="DN112" s="801"/>
      <c r="DO112" s="801"/>
      <c r="DP112" s="801"/>
      <c r="DQ112" s="801" t="s">
        <v>416</v>
      </c>
      <c r="DR112" s="801"/>
      <c r="DS112" s="801"/>
      <c r="DT112" s="801"/>
      <c r="DU112" s="801"/>
      <c r="DV112" s="853" t="s">
        <v>416</v>
      </c>
      <c r="DW112" s="853"/>
      <c r="DX112" s="853"/>
      <c r="DY112" s="853"/>
      <c r="DZ112" s="854"/>
    </row>
    <row r="113" spans="1:130" s="197" customFormat="1" ht="26.25" customHeight="1">
      <c r="A113" s="934"/>
      <c r="B113" s="935"/>
      <c r="C113" s="798" t="s">
        <v>421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1172711</v>
      </c>
      <c r="AB113" s="939"/>
      <c r="AC113" s="939"/>
      <c r="AD113" s="939"/>
      <c r="AE113" s="940"/>
      <c r="AF113" s="941">
        <v>1116263</v>
      </c>
      <c r="AG113" s="939"/>
      <c r="AH113" s="939"/>
      <c r="AI113" s="939"/>
      <c r="AJ113" s="940"/>
      <c r="AK113" s="941">
        <v>1234636</v>
      </c>
      <c r="AL113" s="939"/>
      <c r="AM113" s="939"/>
      <c r="AN113" s="939"/>
      <c r="AO113" s="940"/>
      <c r="AP113" s="942">
        <v>5.7</v>
      </c>
      <c r="AQ113" s="943"/>
      <c r="AR113" s="943"/>
      <c r="AS113" s="943"/>
      <c r="AT113" s="944"/>
      <c r="AU113" s="953"/>
      <c r="AV113" s="954"/>
      <c r="AW113" s="954"/>
      <c r="AX113" s="954"/>
      <c r="AY113" s="955"/>
      <c r="AZ113" s="797" t="s">
        <v>422</v>
      </c>
      <c r="BA113" s="798"/>
      <c r="BB113" s="798"/>
      <c r="BC113" s="798"/>
      <c r="BD113" s="798"/>
      <c r="BE113" s="798"/>
      <c r="BF113" s="798"/>
      <c r="BG113" s="798"/>
      <c r="BH113" s="798"/>
      <c r="BI113" s="798"/>
      <c r="BJ113" s="798"/>
      <c r="BK113" s="798"/>
      <c r="BL113" s="798"/>
      <c r="BM113" s="798"/>
      <c r="BN113" s="798"/>
      <c r="BO113" s="798"/>
      <c r="BP113" s="799"/>
      <c r="BQ113" s="800">
        <v>28408</v>
      </c>
      <c r="BR113" s="801"/>
      <c r="BS113" s="801"/>
      <c r="BT113" s="801"/>
      <c r="BU113" s="801"/>
      <c r="BV113" s="801">
        <v>323288</v>
      </c>
      <c r="BW113" s="801"/>
      <c r="BX113" s="801"/>
      <c r="BY113" s="801"/>
      <c r="BZ113" s="801"/>
      <c r="CA113" s="801">
        <v>352680</v>
      </c>
      <c r="CB113" s="801"/>
      <c r="CC113" s="801"/>
      <c r="CD113" s="801"/>
      <c r="CE113" s="801"/>
      <c r="CF113" s="878">
        <v>1.6</v>
      </c>
      <c r="CG113" s="879"/>
      <c r="CH113" s="879"/>
      <c r="CI113" s="879"/>
      <c r="CJ113" s="879"/>
      <c r="CK113" s="947"/>
      <c r="CL113" s="896"/>
      <c r="CM113" s="833" t="s">
        <v>423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v>940</v>
      </c>
      <c r="DH113" s="814"/>
      <c r="DI113" s="814"/>
      <c r="DJ113" s="814"/>
      <c r="DK113" s="815"/>
      <c r="DL113" s="816" t="s">
        <v>416</v>
      </c>
      <c r="DM113" s="814"/>
      <c r="DN113" s="814"/>
      <c r="DO113" s="814"/>
      <c r="DP113" s="815"/>
      <c r="DQ113" s="816" t="s">
        <v>416</v>
      </c>
      <c r="DR113" s="814"/>
      <c r="DS113" s="814"/>
      <c r="DT113" s="814"/>
      <c r="DU113" s="815"/>
      <c r="DV113" s="784" t="s">
        <v>416</v>
      </c>
      <c r="DW113" s="785"/>
      <c r="DX113" s="785"/>
      <c r="DY113" s="785"/>
      <c r="DZ113" s="786"/>
    </row>
    <row r="114" spans="1:130" s="197" customFormat="1" ht="26.25" customHeight="1">
      <c r="A114" s="934"/>
      <c r="B114" s="935"/>
      <c r="C114" s="798" t="s">
        <v>424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34211</v>
      </c>
      <c r="AB114" s="814"/>
      <c r="AC114" s="814"/>
      <c r="AD114" s="814"/>
      <c r="AE114" s="815"/>
      <c r="AF114" s="816">
        <v>25022</v>
      </c>
      <c r="AG114" s="814"/>
      <c r="AH114" s="814"/>
      <c r="AI114" s="814"/>
      <c r="AJ114" s="815"/>
      <c r="AK114" s="816">
        <v>28854</v>
      </c>
      <c r="AL114" s="814"/>
      <c r="AM114" s="814"/>
      <c r="AN114" s="814"/>
      <c r="AO114" s="815"/>
      <c r="AP114" s="784">
        <v>0.1</v>
      </c>
      <c r="AQ114" s="785"/>
      <c r="AR114" s="785"/>
      <c r="AS114" s="785"/>
      <c r="AT114" s="786"/>
      <c r="AU114" s="953"/>
      <c r="AV114" s="954"/>
      <c r="AW114" s="954"/>
      <c r="AX114" s="954"/>
      <c r="AY114" s="955"/>
      <c r="AZ114" s="797" t="s">
        <v>425</v>
      </c>
      <c r="BA114" s="798"/>
      <c r="BB114" s="798"/>
      <c r="BC114" s="798"/>
      <c r="BD114" s="798"/>
      <c r="BE114" s="798"/>
      <c r="BF114" s="798"/>
      <c r="BG114" s="798"/>
      <c r="BH114" s="798"/>
      <c r="BI114" s="798"/>
      <c r="BJ114" s="798"/>
      <c r="BK114" s="798"/>
      <c r="BL114" s="798"/>
      <c r="BM114" s="798"/>
      <c r="BN114" s="798"/>
      <c r="BO114" s="798"/>
      <c r="BP114" s="799"/>
      <c r="BQ114" s="800">
        <v>7960672</v>
      </c>
      <c r="BR114" s="801"/>
      <c r="BS114" s="801"/>
      <c r="BT114" s="801"/>
      <c r="BU114" s="801"/>
      <c r="BV114" s="801">
        <v>7482978</v>
      </c>
      <c r="BW114" s="801"/>
      <c r="BX114" s="801"/>
      <c r="BY114" s="801"/>
      <c r="BZ114" s="801"/>
      <c r="CA114" s="801">
        <v>7342522</v>
      </c>
      <c r="CB114" s="801"/>
      <c r="CC114" s="801"/>
      <c r="CD114" s="801"/>
      <c r="CE114" s="801"/>
      <c r="CF114" s="878">
        <v>33.799999999999997</v>
      </c>
      <c r="CG114" s="879"/>
      <c r="CH114" s="879"/>
      <c r="CI114" s="879"/>
      <c r="CJ114" s="879"/>
      <c r="CK114" s="947"/>
      <c r="CL114" s="896"/>
      <c r="CM114" s="833" t="s">
        <v>426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416</v>
      </c>
      <c r="DH114" s="814"/>
      <c r="DI114" s="814"/>
      <c r="DJ114" s="814"/>
      <c r="DK114" s="815"/>
      <c r="DL114" s="816" t="s">
        <v>416</v>
      </c>
      <c r="DM114" s="814"/>
      <c r="DN114" s="814"/>
      <c r="DO114" s="814"/>
      <c r="DP114" s="815"/>
      <c r="DQ114" s="816" t="s">
        <v>416</v>
      </c>
      <c r="DR114" s="814"/>
      <c r="DS114" s="814"/>
      <c r="DT114" s="814"/>
      <c r="DU114" s="815"/>
      <c r="DV114" s="784" t="s">
        <v>416</v>
      </c>
      <c r="DW114" s="785"/>
      <c r="DX114" s="785"/>
      <c r="DY114" s="785"/>
      <c r="DZ114" s="786"/>
    </row>
    <row r="115" spans="1:130" s="197" customFormat="1" ht="26.25" customHeight="1">
      <c r="A115" s="934"/>
      <c r="B115" s="935"/>
      <c r="C115" s="798" t="s">
        <v>427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82103</v>
      </c>
      <c r="AB115" s="939"/>
      <c r="AC115" s="939"/>
      <c r="AD115" s="939"/>
      <c r="AE115" s="940"/>
      <c r="AF115" s="941">
        <v>75301</v>
      </c>
      <c r="AG115" s="939"/>
      <c r="AH115" s="939"/>
      <c r="AI115" s="939"/>
      <c r="AJ115" s="940"/>
      <c r="AK115" s="941">
        <v>63583</v>
      </c>
      <c r="AL115" s="939"/>
      <c r="AM115" s="939"/>
      <c r="AN115" s="939"/>
      <c r="AO115" s="940"/>
      <c r="AP115" s="942">
        <v>0.3</v>
      </c>
      <c r="AQ115" s="943"/>
      <c r="AR115" s="943"/>
      <c r="AS115" s="943"/>
      <c r="AT115" s="944"/>
      <c r="AU115" s="953"/>
      <c r="AV115" s="954"/>
      <c r="AW115" s="954"/>
      <c r="AX115" s="954"/>
      <c r="AY115" s="955"/>
      <c r="AZ115" s="797" t="s">
        <v>428</v>
      </c>
      <c r="BA115" s="798"/>
      <c r="BB115" s="798"/>
      <c r="BC115" s="798"/>
      <c r="BD115" s="798"/>
      <c r="BE115" s="798"/>
      <c r="BF115" s="798"/>
      <c r="BG115" s="798"/>
      <c r="BH115" s="798"/>
      <c r="BI115" s="798"/>
      <c r="BJ115" s="798"/>
      <c r="BK115" s="798"/>
      <c r="BL115" s="798"/>
      <c r="BM115" s="798"/>
      <c r="BN115" s="798"/>
      <c r="BO115" s="798"/>
      <c r="BP115" s="799"/>
      <c r="BQ115" s="800">
        <v>10203</v>
      </c>
      <c r="BR115" s="801"/>
      <c r="BS115" s="801"/>
      <c r="BT115" s="801"/>
      <c r="BU115" s="801"/>
      <c r="BV115" s="801">
        <v>8974</v>
      </c>
      <c r="BW115" s="801"/>
      <c r="BX115" s="801"/>
      <c r="BY115" s="801"/>
      <c r="BZ115" s="801"/>
      <c r="CA115" s="801">
        <v>7291</v>
      </c>
      <c r="CB115" s="801"/>
      <c r="CC115" s="801"/>
      <c r="CD115" s="801"/>
      <c r="CE115" s="801"/>
      <c r="CF115" s="878">
        <v>0</v>
      </c>
      <c r="CG115" s="879"/>
      <c r="CH115" s="879"/>
      <c r="CI115" s="879"/>
      <c r="CJ115" s="879"/>
      <c r="CK115" s="947"/>
      <c r="CL115" s="896"/>
      <c r="CM115" s="797" t="s">
        <v>429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416</v>
      </c>
      <c r="DH115" s="814"/>
      <c r="DI115" s="814"/>
      <c r="DJ115" s="814"/>
      <c r="DK115" s="815"/>
      <c r="DL115" s="816" t="s">
        <v>416</v>
      </c>
      <c r="DM115" s="814"/>
      <c r="DN115" s="814"/>
      <c r="DO115" s="814"/>
      <c r="DP115" s="815"/>
      <c r="DQ115" s="816" t="s">
        <v>416</v>
      </c>
      <c r="DR115" s="814"/>
      <c r="DS115" s="814"/>
      <c r="DT115" s="814"/>
      <c r="DU115" s="815"/>
      <c r="DV115" s="784" t="s">
        <v>416</v>
      </c>
      <c r="DW115" s="785"/>
      <c r="DX115" s="785"/>
      <c r="DY115" s="785"/>
      <c r="DZ115" s="786"/>
    </row>
    <row r="116" spans="1:130" s="197" customFormat="1" ht="26.25" customHeight="1">
      <c r="A116" s="936"/>
      <c r="B116" s="937"/>
      <c r="C116" s="876" t="s">
        <v>430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416</v>
      </c>
      <c r="AB116" s="814"/>
      <c r="AC116" s="814"/>
      <c r="AD116" s="814"/>
      <c r="AE116" s="815"/>
      <c r="AF116" s="816" t="s">
        <v>416</v>
      </c>
      <c r="AG116" s="814"/>
      <c r="AH116" s="814"/>
      <c r="AI116" s="814"/>
      <c r="AJ116" s="815"/>
      <c r="AK116" s="816" t="s">
        <v>416</v>
      </c>
      <c r="AL116" s="814"/>
      <c r="AM116" s="814"/>
      <c r="AN116" s="814"/>
      <c r="AO116" s="815"/>
      <c r="AP116" s="784" t="s">
        <v>416</v>
      </c>
      <c r="AQ116" s="785"/>
      <c r="AR116" s="785"/>
      <c r="AS116" s="785"/>
      <c r="AT116" s="786"/>
      <c r="AU116" s="953"/>
      <c r="AV116" s="954"/>
      <c r="AW116" s="954"/>
      <c r="AX116" s="954"/>
      <c r="AY116" s="955"/>
      <c r="AZ116" s="797" t="s">
        <v>431</v>
      </c>
      <c r="BA116" s="798"/>
      <c r="BB116" s="798"/>
      <c r="BC116" s="798"/>
      <c r="BD116" s="798"/>
      <c r="BE116" s="798"/>
      <c r="BF116" s="798"/>
      <c r="BG116" s="798"/>
      <c r="BH116" s="798"/>
      <c r="BI116" s="798"/>
      <c r="BJ116" s="798"/>
      <c r="BK116" s="798"/>
      <c r="BL116" s="798"/>
      <c r="BM116" s="798"/>
      <c r="BN116" s="798"/>
      <c r="BO116" s="798"/>
      <c r="BP116" s="799"/>
      <c r="BQ116" s="800" t="s">
        <v>416</v>
      </c>
      <c r="BR116" s="801"/>
      <c r="BS116" s="801"/>
      <c r="BT116" s="801"/>
      <c r="BU116" s="801"/>
      <c r="BV116" s="801" t="s">
        <v>416</v>
      </c>
      <c r="BW116" s="801"/>
      <c r="BX116" s="801"/>
      <c r="BY116" s="801"/>
      <c r="BZ116" s="801"/>
      <c r="CA116" s="801" t="s">
        <v>416</v>
      </c>
      <c r="CB116" s="801"/>
      <c r="CC116" s="801"/>
      <c r="CD116" s="801"/>
      <c r="CE116" s="801"/>
      <c r="CF116" s="878" t="s">
        <v>416</v>
      </c>
      <c r="CG116" s="879"/>
      <c r="CH116" s="879"/>
      <c r="CI116" s="879"/>
      <c r="CJ116" s="879"/>
      <c r="CK116" s="947"/>
      <c r="CL116" s="896"/>
      <c r="CM116" s="833" t="s">
        <v>432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416</v>
      </c>
      <c r="DH116" s="814"/>
      <c r="DI116" s="814"/>
      <c r="DJ116" s="814"/>
      <c r="DK116" s="815"/>
      <c r="DL116" s="816" t="s">
        <v>416</v>
      </c>
      <c r="DM116" s="814"/>
      <c r="DN116" s="814"/>
      <c r="DO116" s="814"/>
      <c r="DP116" s="815"/>
      <c r="DQ116" s="816" t="s">
        <v>416</v>
      </c>
      <c r="DR116" s="814"/>
      <c r="DS116" s="814"/>
      <c r="DT116" s="814"/>
      <c r="DU116" s="815"/>
      <c r="DV116" s="784" t="s">
        <v>416</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433</v>
      </c>
      <c r="Z117" s="919"/>
      <c r="AA117" s="924">
        <v>4981274</v>
      </c>
      <c r="AB117" s="925"/>
      <c r="AC117" s="925"/>
      <c r="AD117" s="925"/>
      <c r="AE117" s="926"/>
      <c r="AF117" s="928">
        <v>4960686</v>
      </c>
      <c r="AG117" s="925"/>
      <c r="AH117" s="925"/>
      <c r="AI117" s="925"/>
      <c r="AJ117" s="926"/>
      <c r="AK117" s="928">
        <v>4932649</v>
      </c>
      <c r="AL117" s="925"/>
      <c r="AM117" s="925"/>
      <c r="AN117" s="925"/>
      <c r="AO117" s="926"/>
      <c r="AP117" s="929"/>
      <c r="AQ117" s="930"/>
      <c r="AR117" s="930"/>
      <c r="AS117" s="930"/>
      <c r="AT117" s="931"/>
      <c r="AU117" s="953"/>
      <c r="AV117" s="954"/>
      <c r="AW117" s="954"/>
      <c r="AX117" s="954"/>
      <c r="AY117" s="955"/>
      <c r="AZ117" s="875" t="s">
        <v>434</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405</v>
      </c>
      <c r="AB118" s="918"/>
      <c r="AC118" s="918"/>
      <c r="AD118" s="918"/>
      <c r="AE118" s="919"/>
      <c r="AF118" s="920" t="s">
        <v>284</v>
      </c>
      <c r="AG118" s="918"/>
      <c r="AH118" s="918"/>
      <c r="AI118" s="918"/>
      <c r="AJ118" s="919"/>
      <c r="AK118" s="920" t="s">
        <v>283</v>
      </c>
      <c r="AL118" s="918"/>
      <c r="AM118" s="918"/>
      <c r="AN118" s="918"/>
      <c r="AO118" s="919"/>
      <c r="AP118" s="921" t="s">
        <v>406</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436</v>
      </c>
      <c r="BP118" s="868"/>
      <c r="BQ118" s="887">
        <v>57552295</v>
      </c>
      <c r="BR118" s="888"/>
      <c r="BS118" s="888"/>
      <c r="BT118" s="888"/>
      <c r="BU118" s="888"/>
      <c r="BV118" s="888">
        <v>54687757</v>
      </c>
      <c r="BW118" s="888"/>
      <c r="BX118" s="888"/>
      <c r="BY118" s="888"/>
      <c r="BZ118" s="888"/>
      <c r="CA118" s="888">
        <v>48941210</v>
      </c>
      <c r="CB118" s="888"/>
      <c r="CC118" s="888"/>
      <c r="CD118" s="888"/>
      <c r="CE118" s="888"/>
      <c r="CF118" s="773"/>
      <c r="CG118" s="774"/>
      <c r="CH118" s="774"/>
      <c r="CI118" s="774"/>
      <c r="CJ118" s="871"/>
      <c r="CK118" s="947"/>
      <c r="CL118" s="896"/>
      <c r="CM118" s="833" t="s">
        <v>437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410</v>
      </c>
      <c r="B119" s="894"/>
      <c r="C119" s="899" t="s">
        <v>411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438</v>
      </c>
      <c r="AV119" s="910"/>
      <c r="AW119" s="910"/>
      <c r="AX119" s="910"/>
      <c r="AY119" s="911"/>
      <c r="AZ119" s="846" t="s">
        <v>439</v>
      </c>
      <c r="BA119" s="788"/>
      <c r="BB119" s="788"/>
      <c r="BC119" s="788"/>
      <c r="BD119" s="788"/>
      <c r="BE119" s="788"/>
      <c r="BF119" s="788"/>
      <c r="BG119" s="788"/>
      <c r="BH119" s="788"/>
      <c r="BI119" s="788"/>
      <c r="BJ119" s="788"/>
      <c r="BK119" s="788"/>
      <c r="BL119" s="788"/>
      <c r="BM119" s="788"/>
      <c r="BN119" s="788"/>
      <c r="BO119" s="788"/>
      <c r="BP119" s="789"/>
      <c r="BQ119" s="829">
        <v>11338958</v>
      </c>
      <c r="BR119" s="830"/>
      <c r="BS119" s="830"/>
      <c r="BT119" s="830"/>
      <c r="BU119" s="830"/>
      <c r="BV119" s="830">
        <v>11293423</v>
      </c>
      <c r="BW119" s="830"/>
      <c r="BX119" s="830"/>
      <c r="BY119" s="830"/>
      <c r="BZ119" s="830"/>
      <c r="CA119" s="830">
        <v>10838038</v>
      </c>
      <c r="CB119" s="830"/>
      <c r="CC119" s="830"/>
      <c r="CD119" s="830"/>
      <c r="CE119" s="830"/>
      <c r="CF119" s="891">
        <v>49.9</v>
      </c>
      <c r="CG119" s="892"/>
      <c r="CH119" s="892"/>
      <c r="CI119" s="892"/>
      <c r="CJ119" s="892"/>
      <c r="CK119" s="948"/>
      <c r="CL119" s="898"/>
      <c r="CM119" s="855" t="s">
        <v>440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406484</v>
      </c>
      <c r="DH119" s="747"/>
      <c r="DI119" s="747"/>
      <c r="DJ119" s="747"/>
      <c r="DK119" s="748"/>
      <c r="DL119" s="749">
        <v>303223</v>
      </c>
      <c r="DM119" s="747"/>
      <c r="DN119" s="747"/>
      <c r="DO119" s="747"/>
      <c r="DP119" s="748"/>
      <c r="DQ119" s="749">
        <v>223505</v>
      </c>
      <c r="DR119" s="747"/>
      <c r="DS119" s="747"/>
      <c r="DT119" s="747"/>
      <c r="DU119" s="748"/>
      <c r="DV119" s="837">
        <v>1</v>
      </c>
      <c r="DW119" s="838"/>
      <c r="DX119" s="838"/>
      <c r="DY119" s="838"/>
      <c r="DZ119" s="839"/>
    </row>
    <row r="120" spans="1:130" s="197" customFormat="1" ht="26.25" customHeight="1">
      <c r="A120" s="895"/>
      <c r="B120" s="896"/>
      <c r="C120" s="833" t="s">
        <v>415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441</v>
      </c>
      <c r="BA120" s="798"/>
      <c r="BB120" s="798"/>
      <c r="BC120" s="798"/>
      <c r="BD120" s="798"/>
      <c r="BE120" s="798"/>
      <c r="BF120" s="798"/>
      <c r="BG120" s="798"/>
      <c r="BH120" s="798"/>
      <c r="BI120" s="798"/>
      <c r="BJ120" s="798"/>
      <c r="BK120" s="798"/>
      <c r="BL120" s="798"/>
      <c r="BM120" s="798"/>
      <c r="BN120" s="798"/>
      <c r="BO120" s="798"/>
      <c r="BP120" s="799"/>
      <c r="BQ120" s="800">
        <v>6250295</v>
      </c>
      <c r="BR120" s="801"/>
      <c r="BS120" s="801"/>
      <c r="BT120" s="801"/>
      <c r="BU120" s="801"/>
      <c r="BV120" s="801">
        <v>5227907</v>
      </c>
      <c r="BW120" s="801"/>
      <c r="BX120" s="801"/>
      <c r="BY120" s="801"/>
      <c r="BZ120" s="801"/>
      <c r="CA120" s="801">
        <v>4534860</v>
      </c>
      <c r="CB120" s="801"/>
      <c r="CC120" s="801"/>
      <c r="CD120" s="801"/>
      <c r="CE120" s="801"/>
      <c r="CF120" s="878">
        <v>20.9</v>
      </c>
      <c r="CG120" s="879"/>
      <c r="CH120" s="879"/>
      <c r="CI120" s="879"/>
      <c r="CJ120" s="879"/>
      <c r="CK120" s="880" t="s">
        <v>442</v>
      </c>
      <c r="CL120" s="840"/>
      <c r="CM120" s="840"/>
      <c r="CN120" s="840"/>
      <c r="CO120" s="841"/>
      <c r="CP120" s="884" t="s">
        <v>387</v>
      </c>
      <c r="CQ120" s="885"/>
      <c r="CR120" s="885"/>
      <c r="CS120" s="885"/>
      <c r="CT120" s="885"/>
      <c r="CU120" s="885"/>
      <c r="CV120" s="885"/>
      <c r="CW120" s="885"/>
      <c r="CX120" s="885"/>
      <c r="CY120" s="885"/>
      <c r="CZ120" s="885"/>
      <c r="DA120" s="885"/>
      <c r="DB120" s="885"/>
      <c r="DC120" s="885"/>
      <c r="DD120" s="885"/>
      <c r="DE120" s="885"/>
      <c r="DF120" s="886"/>
      <c r="DG120" s="829">
        <v>5008073</v>
      </c>
      <c r="DH120" s="830"/>
      <c r="DI120" s="830"/>
      <c r="DJ120" s="830"/>
      <c r="DK120" s="830"/>
      <c r="DL120" s="830">
        <v>5023842</v>
      </c>
      <c r="DM120" s="830"/>
      <c r="DN120" s="830"/>
      <c r="DO120" s="830"/>
      <c r="DP120" s="830"/>
      <c r="DQ120" s="830">
        <v>5063074</v>
      </c>
      <c r="DR120" s="830"/>
      <c r="DS120" s="830"/>
      <c r="DT120" s="830"/>
      <c r="DU120" s="830"/>
      <c r="DV120" s="831">
        <v>23.3</v>
      </c>
      <c r="DW120" s="831"/>
      <c r="DX120" s="831"/>
      <c r="DY120" s="831"/>
      <c r="DZ120" s="832"/>
    </row>
    <row r="121" spans="1:130" s="197" customFormat="1" ht="26.25" customHeight="1">
      <c r="A121" s="895"/>
      <c r="B121" s="896"/>
      <c r="C121" s="872" t="s">
        <v>443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970</v>
      </c>
      <c r="AB121" s="814"/>
      <c r="AC121" s="814"/>
      <c r="AD121" s="814"/>
      <c r="AE121" s="815"/>
      <c r="AF121" s="816">
        <v>970</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444</v>
      </c>
      <c r="BA121" s="876"/>
      <c r="BB121" s="876"/>
      <c r="BC121" s="876"/>
      <c r="BD121" s="876"/>
      <c r="BE121" s="876"/>
      <c r="BF121" s="876"/>
      <c r="BG121" s="876"/>
      <c r="BH121" s="876"/>
      <c r="BI121" s="876"/>
      <c r="BJ121" s="876"/>
      <c r="BK121" s="876"/>
      <c r="BL121" s="876"/>
      <c r="BM121" s="876"/>
      <c r="BN121" s="876"/>
      <c r="BO121" s="876"/>
      <c r="BP121" s="877"/>
      <c r="BQ121" s="887">
        <v>36761375</v>
      </c>
      <c r="BR121" s="888"/>
      <c r="BS121" s="888"/>
      <c r="BT121" s="888"/>
      <c r="BU121" s="888"/>
      <c r="BV121" s="888">
        <v>36165673</v>
      </c>
      <c r="BW121" s="888"/>
      <c r="BX121" s="888"/>
      <c r="BY121" s="888"/>
      <c r="BZ121" s="888"/>
      <c r="CA121" s="888">
        <v>35761244</v>
      </c>
      <c r="CB121" s="888"/>
      <c r="CC121" s="888"/>
      <c r="CD121" s="888"/>
      <c r="CE121" s="888"/>
      <c r="CF121" s="889">
        <v>164.7</v>
      </c>
      <c r="CG121" s="890"/>
      <c r="CH121" s="890"/>
      <c r="CI121" s="890"/>
      <c r="CJ121" s="890"/>
      <c r="CK121" s="881"/>
      <c r="CL121" s="842"/>
      <c r="CM121" s="842"/>
      <c r="CN121" s="842"/>
      <c r="CO121" s="843"/>
      <c r="CP121" s="858" t="s">
        <v>386</v>
      </c>
      <c r="CQ121" s="859"/>
      <c r="CR121" s="859"/>
      <c r="CS121" s="859"/>
      <c r="CT121" s="859"/>
      <c r="CU121" s="859"/>
      <c r="CV121" s="859"/>
      <c r="CW121" s="859"/>
      <c r="CX121" s="859"/>
      <c r="CY121" s="859"/>
      <c r="CZ121" s="859"/>
      <c r="DA121" s="859"/>
      <c r="DB121" s="859"/>
      <c r="DC121" s="859"/>
      <c r="DD121" s="859"/>
      <c r="DE121" s="859"/>
      <c r="DF121" s="860"/>
      <c r="DG121" s="800">
        <v>9261289</v>
      </c>
      <c r="DH121" s="801"/>
      <c r="DI121" s="801"/>
      <c r="DJ121" s="801"/>
      <c r="DK121" s="801"/>
      <c r="DL121" s="801">
        <v>7810462</v>
      </c>
      <c r="DM121" s="801"/>
      <c r="DN121" s="801"/>
      <c r="DO121" s="801"/>
      <c r="DP121" s="801"/>
      <c r="DQ121" s="801">
        <v>3748834</v>
      </c>
      <c r="DR121" s="801"/>
      <c r="DS121" s="801"/>
      <c r="DT121" s="801"/>
      <c r="DU121" s="801"/>
      <c r="DV121" s="853">
        <v>17.3</v>
      </c>
      <c r="DW121" s="853"/>
      <c r="DX121" s="853"/>
      <c r="DY121" s="853"/>
      <c r="DZ121" s="854"/>
    </row>
    <row r="122" spans="1:130" s="197" customFormat="1" ht="26.25" customHeight="1">
      <c r="A122" s="895"/>
      <c r="B122" s="896"/>
      <c r="C122" s="833" t="s">
        <v>426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445</v>
      </c>
      <c r="BP122" s="868"/>
      <c r="BQ122" s="869">
        <v>54350628</v>
      </c>
      <c r="BR122" s="870"/>
      <c r="BS122" s="870"/>
      <c r="BT122" s="870"/>
      <c r="BU122" s="870"/>
      <c r="BV122" s="870">
        <v>52687003</v>
      </c>
      <c r="BW122" s="870"/>
      <c r="BX122" s="870"/>
      <c r="BY122" s="870"/>
      <c r="BZ122" s="870"/>
      <c r="CA122" s="870">
        <v>51134142</v>
      </c>
      <c r="CB122" s="870"/>
      <c r="CC122" s="870"/>
      <c r="CD122" s="870"/>
      <c r="CE122" s="870"/>
      <c r="CF122" s="773"/>
      <c r="CG122" s="774"/>
      <c r="CH122" s="774"/>
      <c r="CI122" s="774"/>
      <c r="CJ122" s="871"/>
      <c r="CK122" s="881"/>
      <c r="CL122" s="842"/>
      <c r="CM122" s="842"/>
      <c r="CN122" s="842"/>
      <c r="CO122" s="843"/>
      <c r="CP122" s="858" t="s">
        <v>446</v>
      </c>
      <c r="CQ122" s="859"/>
      <c r="CR122" s="859"/>
      <c r="CS122" s="859"/>
      <c r="CT122" s="859"/>
      <c r="CU122" s="859"/>
      <c r="CV122" s="859"/>
      <c r="CW122" s="859"/>
      <c r="CX122" s="859"/>
      <c r="CY122" s="859"/>
      <c r="CZ122" s="859"/>
      <c r="DA122" s="859"/>
      <c r="DB122" s="859"/>
      <c r="DC122" s="859"/>
      <c r="DD122" s="859"/>
      <c r="DE122" s="859"/>
      <c r="DF122" s="860"/>
      <c r="DG122" s="800">
        <v>75296</v>
      </c>
      <c r="DH122" s="801"/>
      <c r="DI122" s="801"/>
      <c r="DJ122" s="801"/>
      <c r="DK122" s="801"/>
      <c r="DL122" s="801">
        <v>72641</v>
      </c>
      <c r="DM122" s="801"/>
      <c r="DN122" s="801"/>
      <c r="DO122" s="801"/>
      <c r="DP122" s="801"/>
      <c r="DQ122" s="801">
        <v>62299</v>
      </c>
      <c r="DR122" s="801"/>
      <c r="DS122" s="801"/>
      <c r="DT122" s="801"/>
      <c r="DU122" s="801"/>
      <c r="DV122" s="853">
        <v>0.3</v>
      </c>
      <c r="DW122" s="853"/>
      <c r="DX122" s="853"/>
      <c r="DY122" s="853"/>
      <c r="DZ122" s="854"/>
    </row>
    <row r="123" spans="1:130" s="197" customFormat="1" ht="26.25" customHeight="1" thickBot="1">
      <c r="A123" s="895"/>
      <c r="B123" s="896"/>
      <c r="C123" s="833" t="s">
        <v>432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447</v>
      </c>
      <c r="AB123" s="814"/>
      <c r="AC123" s="814"/>
      <c r="AD123" s="814"/>
      <c r="AE123" s="815"/>
      <c r="AF123" s="816" t="s">
        <v>447</v>
      </c>
      <c r="AG123" s="814"/>
      <c r="AH123" s="814"/>
      <c r="AI123" s="814"/>
      <c r="AJ123" s="815"/>
      <c r="AK123" s="816" t="s">
        <v>447</v>
      </c>
      <c r="AL123" s="814"/>
      <c r="AM123" s="814"/>
      <c r="AN123" s="814"/>
      <c r="AO123" s="815"/>
      <c r="AP123" s="784" t="s">
        <v>447</v>
      </c>
      <c r="AQ123" s="785"/>
      <c r="AR123" s="785"/>
      <c r="AS123" s="785"/>
      <c r="AT123" s="786"/>
      <c r="AU123" s="864" t="s">
        <v>448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14.7</v>
      </c>
      <c r="BR123" s="862"/>
      <c r="BS123" s="862"/>
      <c r="BT123" s="862"/>
      <c r="BU123" s="862"/>
      <c r="BV123" s="862">
        <v>9.1999999999999993</v>
      </c>
      <c r="BW123" s="862"/>
      <c r="BX123" s="862"/>
      <c r="BY123" s="862"/>
      <c r="BZ123" s="862"/>
      <c r="CA123" s="862" t="s">
        <v>447</v>
      </c>
      <c r="CB123" s="862"/>
      <c r="CC123" s="862"/>
      <c r="CD123" s="862"/>
      <c r="CE123" s="862"/>
      <c r="CF123" s="760"/>
      <c r="CG123" s="761"/>
      <c r="CH123" s="761"/>
      <c r="CI123" s="761"/>
      <c r="CJ123" s="863"/>
      <c r="CK123" s="881"/>
      <c r="CL123" s="842"/>
      <c r="CM123" s="842"/>
      <c r="CN123" s="842"/>
      <c r="CO123" s="843"/>
      <c r="CP123" s="858" t="s">
        <v>449</v>
      </c>
      <c r="CQ123" s="859"/>
      <c r="CR123" s="859"/>
      <c r="CS123" s="859"/>
      <c r="CT123" s="859"/>
      <c r="CU123" s="859"/>
      <c r="CV123" s="859"/>
      <c r="CW123" s="859"/>
      <c r="CX123" s="859"/>
      <c r="CY123" s="859"/>
      <c r="CZ123" s="859"/>
      <c r="DA123" s="859"/>
      <c r="DB123" s="859"/>
      <c r="DC123" s="859"/>
      <c r="DD123" s="859"/>
      <c r="DE123" s="859"/>
      <c r="DF123" s="860"/>
      <c r="DG123" s="813" t="s">
        <v>447</v>
      </c>
      <c r="DH123" s="814"/>
      <c r="DI123" s="814"/>
      <c r="DJ123" s="814"/>
      <c r="DK123" s="815"/>
      <c r="DL123" s="816" t="s">
        <v>447</v>
      </c>
      <c r="DM123" s="814"/>
      <c r="DN123" s="814"/>
      <c r="DO123" s="814"/>
      <c r="DP123" s="815"/>
      <c r="DQ123" s="816" t="s">
        <v>447</v>
      </c>
      <c r="DR123" s="814"/>
      <c r="DS123" s="814"/>
      <c r="DT123" s="814"/>
      <c r="DU123" s="815"/>
      <c r="DV123" s="784" t="s">
        <v>447</v>
      </c>
      <c r="DW123" s="785"/>
      <c r="DX123" s="785"/>
      <c r="DY123" s="785"/>
      <c r="DZ123" s="786"/>
    </row>
    <row r="124" spans="1:130" s="197" customFormat="1" ht="26.25" customHeight="1">
      <c r="A124" s="895"/>
      <c r="B124" s="896"/>
      <c r="C124" s="833" t="s">
        <v>435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447</v>
      </c>
      <c r="AB124" s="814"/>
      <c r="AC124" s="814"/>
      <c r="AD124" s="814"/>
      <c r="AE124" s="815"/>
      <c r="AF124" s="816" t="s">
        <v>447</v>
      </c>
      <c r="AG124" s="814"/>
      <c r="AH124" s="814"/>
      <c r="AI124" s="814"/>
      <c r="AJ124" s="815"/>
      <c r="AK124" s="816" t="s">
        <v>447</v>
      </c>
      <c r="AL124" s="814"/>
      <c r="AM124" s="814"/>
      <c r="AN124" s="814"/>
      <c r="AO124" s="815"/>
      <c r="AP124" s="784" t="s">
        <v>447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450</v>
      </c>
      <c r="CQ124" s="859"/>
      <c r="CR124" s="859"/>
      <c r="CS124" s="859"/>
      <c r="CT124" s="859"/>
      <c r="CU124" s="859"/>
      <c r="CV124" s="859"/>
      <c r="CW124" s="859"/>
      <c r="CX124" s="859"/>
      <c r="CY124" s="859"/>
      <c r="CZ124" s="859"/>
      <c r="DA124" s="859"/>
      <c r="DB124" s="859"/>
      <c r="DC124" s="859"/>
      <c r="DD124" s="859"/>
      <c r="DE124" s="859"/>
      <c r="DF124" s="860"/>
      <c r="DG124" s="746" t="s">
        <v>447</v>
      </c>
      <c r="DH124" s="747"/>
      <c r="DI124" s="747"/>
      <c r="DJ124" s="747"/>
      <c r="DK124" s="748"/>
      <c r="DL124" s="749" t="s">
        <v>447</v>
      </c>
      <c r="DM124" s="747"/>
      <c r="DN124" s="747"/>
      <c r="DO124" s="747"/>
      <c r="DP124" s="748"/>
      <c r="DQ124" s="749" t="s">
        <v>447</v>
      </c>
      <c r="DR124" s="747"/>
      <c r="DS124" s="747"/>
      <c r="DT124" s="747"/>
      <c r="DU124" s="748"/>
      <c r="DV124" s="837" t="s">
        <v>447</v>
      </c>
      <c r="DW124" s="838"/>
      <c r="DX124" s="838"/>
      <c r="DY124" s="838"/>
      <c r="DZ124" s="839"/>
    </row>
    <row r="125" spans="1:130" s="197" customFormat="1" ht="26.25" customHeight="1" thickBot="1">
      <c r="A125" s="895"/>
      <c r="B125" s="896"/>
      <c r="C125" s="833" t="s">
        <v>437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447</v>
      </c>
      <c r="AB125" s="814"/>
      <c r="AC125" s="814"/>
      <c r="AD125" s="814"/>
      <c r="AE125" s="815"/>
      <c r="AF125" s="816" t="s">
        <v>447</v>
      </c>
      <c r="AG125" s="814"/>
      <c r="AH125" s="814"/>
      <c r="AI125" s="814"/>
      <c r="AJ125" s="815"/>
      <c r="AK125" s="816" t="s">
        <v>447</v>
      </c>
      <c r="AL125" s="814"/>
      <c r="AM125" s="814"/>
      <c r="AN125" s="814"/>
      <c r="AO125" s="815"/>
      <c r="AP125" s="784" t="s">
        <v>447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451</v>
      </c>
      <c r="CL125" s="840"/>
      <c r="CM125" s="840"/>
      <c r="CN125" s="840"/>
      <c r="CO125" s="841"/>
      <c r="CP125" s="846" t="s">
        <v>452</v>
      </c>
      <c r="CQ125" s="788"/>
      <c r="CR125" s="788"/>
      <c r="CS125" s="788"/>
      <c r="CT125" s="788"/>
      <c r="CU125" s="788"/>
      <c r="CV125" s="788"/>
      <c r="CW125" s="788"/>
      <c r="CX125" s="788"/>
      <c r="CY125" s="788"/>
      <c r="CZ125" s="788"/>
      <c r="DA125" s="788"/>
      <c r="DB125" s="788"/>
      <c r="DC125" s="788"/>
      <c r="DD125" s="788"/>
      <c r="DE125" s="788"/>
      <c r="DF125" s="789"/>
      <c r="DG125" s="829" t="s">
        <v>447</v>
      </c>
      <c r="DH125" s="830"/>
      <c r="DI125" s="830"/>
      <c r="DJ125" s="830"/>
      <c r="DK125" s="830"/>
      <c r="DL125" s="830" t="s">
        <v>447</v>
      </c>
      <c r="DM125" s="830"/>
      <c r="DN125" s="830"/>
      <c r="DO125" s="830"/>
      <c r="DP125" s="830"/>
      <c r="DQ125" s="830" t="s">
        <v>447</v>
      </c>
      <c r="DR125" s="830"/>
      <c r="DS125" s="830"/>
      <c r="DT125" s="830"/>
      <c r="DU125" s="830"/>
      <c r="DV125" s="831" t="s">
        <v>447</v>
      </c>
      <c r="DW125" s="831"/>
      <c r="DX125" s="831"/>
      <c r="DY125" s="831"/>
      <c r="DZ125" s="832"/>
    </row>
    <row r="126" spans="1:130" s="197" customFormat="1" ht="26.25" customHeight="1">
      <c r="A126" s="895"/>
      <c r="B126" s="896"/>
      <c r="C126" s="833" t="s">
        <v>440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70684</v>
      </c>
      <c r="AB126" s="814"/>
      <c r="AC126" s="814"/>
      <c r="AD126" s="814"/>
      <c r="AE126" s="815"/>
      <c r="AF126" s="816">
        <v>65741</v>
      </c>
      <c r="AG126" s="814"/>
      <c r="AH126" s="814"/>
      <c r="AI126" s="814"/>
      <c r="AJ126" s="815"/>
      <c r="AK126" s="816">
        <v>57538</v>
      </c>
      <c r="AL126" s="814"/>
      <c r="AM126" s="814"/>
      <c r="AN126" s="814"/>
      <c r="AO126" s="815"/>
      <c r="AP126" s="784">
        <v>0.3</v>
      </c>
      <c r="AQ126" s="785"/>
      <c r="AR126" s="785"/>
      <c r="AS126" s="785"/>
      <c r="AT126" s="786"/>
      <c r="AU126" s="233"/>
      <c r="AV126" s="233"/>
      <c r="AW126" s="233"/>
      <c r="AX126" s="836" t="s">
        <v>453</v>
      </c>
      <c r="AY126" s="794"/>
      <c r="AZ126" s="794"/>
      <c r="BA126" s="794"/>
      <c r="BB126" s="794"/>
      <c r="BC126" s="794"/>
      <c r="BD126" s="794"/>
      <c r="BE126" s="795"/>
      <c r="BF126" s="793" t="s">
        <v>454</v>
      </c>
      <c r="BG126" s="794"/>
      <c r="BH126" s="794"/>
      <c r="BI126" s="794"/>
      <c r="BJ126" s="794"/>
      <c r="BK126" s="794"/>
      <c r="BL126" s="795"/>
      <c r="BM126" s="793" t="s">
        <v>455</v>
      </c>
      <c r="BN126" s="794"/>
      <c r="BO126" s="794"/>
      <c r="BP126" s="794"/>
      <c r="BQ126" s="794"/>
      <c r="BR126" s="794"/>
      <c r="BS126" s="795"/>
      <c r="BT126" s="793" t="s">
        <v>456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457</v>
      </c>
      <c r="CQ126" s="798"/>
      <c r="CR126" s="798"/>
      <c r="CS126" s="798"/>
      <c r="CT126" s="798"/>
      <c r="CU126" s="798"/>
      <c r="CV126" s="798"/>
      <c r="CW126" s="798"/>
      <c r="CX126" s="798"/>
      <c r="CY126" s="798"/>
      <c r="CZ126" s="798"/>
      <c r="DA126" s="798"/>
      <c r="DB126" s="798"/>
      <c r="DC126" s="798"/>
      <c r="DD126" s="798"/>
      <c r="DE126" s="798"/>
      <c r="DF126" s="799"/>
      <c r="DG126" s="800" t="s">
        <v>447</v>
      </c>
      <c r="DH126" s="801"/>
      <c r="DI126" s="801"/>
      <c r="DJ126" s="801"/>
      <c r="DK126" s="801"/>
      <c r="DL126" s="801" t="s">
        <v>447</v>
      </c>
      <c r="DM126" s="801"/>
      <c r="DN126" s="801"/>
      <c r="DO126" s="801"/>
      <c r="DP126" s="801"/>
      <c r="DQ126" s="801" t="s">
        <v>447</v>
      </c>
      <c r="DR126" s="801"/>
      <c r="DS126" s="801"/>
      <c r="DT126" s="801"/>
      <c r="DU126" s="801"/>
      <c r="DV126" s="853" t="s">
        <v>447</v>
      </c>
      <c r="DW126" s="853"/>
      <c r="DX126" s="853"/>
      <c r="DY126" s="853"/>
      <c r="DZ126" s="854"/>
    </row>
    <row r="127" spans="1:130" s="197" customFormat="1" ht="26.25" customHeight="1" thickBot="1">
      <c r="A127" s="897"/>
      <c r="B127" s="898"/>
      <c r="C127" s="855" t="s">
        <v>458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10449</v>
      </c>
      <c r="AB127" s="814"/>
      <c r="AC127" s="814"/>
      <c r="AD127" s="814"/>
      <c r="AE127" s="815"/>
      <c r="AF127" s="816">
        <v>8590</v>
      </c>
      <c r="AG127" s="814"/>
      <c r="AH127" s="814"/>
      <c r="AI127" s="814"/>
      <c r="AJ127" s="815"/>
      <c r="AK127" s="816">
        <v>6045</v>
      </c>
      <c r="AL127" s="814"/>
      <c r="AM127" s="814"/>
      <c r="AN127" s="814"/>
      <c r="AO127" s="815"/>
      <c r="AP127" s="784">
        <v>0</v>
      </c>
      <c r="AQ127" s="785"/>
      <c r="AR127" s="785"/>
      <c r="AS127" s="785"/>
      <c r="AT127" s="786"/>
      <c r="AU127" s="233"/>
      <c r="AV127" s="233"/>
      <c r="AW127" s="233"/>
      <c r="AX127" s="787" t="s">
        <v>459</v>
      </c>
      <c r="AY127" s="788"/>
      <c r="AZ127" s="788"/>
      <c r="BA127" s="788"/>
      <c r="BB127" s="788"/>
      <c r="BC127" s="788"/>
      <c r="BD127" s="788"/>
      <c r="BE127" s="789"/>
      <c r="BF127" s="790" t="s">
        <v>447</v>
      </c>
      <c r="BG127" s="791"/>
      <c r="BH127" s="791"/>
      <c r="BI127" s="791"/>
      <c r="BJ127" s="791"/>
      <c r="BK127" s="791"/>
      <c r="BL127" s="792"/>
      <c r="BM127" s="790">
        <v>12.1</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460</v>
      </c>
      <c r="CQ127" s="782"/>
      <c r="CR127" s="782"/>
      <c r="CS127" s="782"/>
      <c r="CT127" s="782"/>
      <c r="CU127" s="782"/>
      <c r="CV127" s="782"/>
      <c r="CW127" s="782"/>
      <c r="CX127" s="782"/>
      <c r="CY127" s="782"/>
      <c r="CZ127" s="782"/>
      <c r="DA127" s="782"/>
      <c r="DB127" s="782"/>
      <c r="DC127" s="782"/>
      <c r="DD127" s="782"/>
      <c r="DE127" s="782"/>
      <c r="DF127" s="783"/>
      <c r="DG127" s="849">
        <v>10203</v>
      </c>
      <c r="DH127" s="850"/>
      <c r="DI127" s="850"/>
      <c r="DJ127" s="850"/>
      <c r="DK127" s="850"/>
      <c r="DL127" s="850">
        <v>8974</v>
      </c>
      <c r="DM127" s="850"/>
      <c r="DN127" s="850"/>
      <c r="DO127" s="850"/>
      <c r="DP127" s="850"/>
      <c r="DQ127" s="850">
        <v>7291</v>
      </c>
      <c r="DR127" s="850"/>
      <c r="DS127" s="850"/>
      <c r="DT127" s="850"/>
      <c r="DU127" s="850"/>
      <c r="DV127" s="851">
        <v>0</v>
      </c>
      <c r="DW127" s="851"/>
      <c r="DX127" s="851"/>
      <c r="DY127" s="851"/>
      <c r="DZ127" s="852"/>
    </row>
    <row r="128" spans="1:130" s="197" customFormat="1" ht="26.25" customHeight="1">
      <c r="A128" s="825" t="s">
        <v>461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462</v>
      </c>
      <c r="X128" s="827"/>
      <c r="Y128" s="827"/>
      <c r="Z128" s="828"/>
      <c r="AA128" s="753">
        <v>465884</v>
      </c>
      <c r="AB128" s="754"/>
      <c r="AC128" s="754"/>
      <c r="AD128" s="754"/>
      <c r="AE128" s="755"/>
      <c r="AF128" s="756">
        <v>411836</v>
      </c>
      <c r="AG128" s="754"/>
      <c r="AH128" s="754"/>
      <c r="AI128" s="754"/>
      <c r="AJ128" s="755"/>
      <c r="AK128" s="756">
        <v>428548</v>
      </c>
      <c r="AL128" s="754"/>
      <c r="AM128" s="754"/>
      <c r="AN128" s="754"/>
      <c r="AO128" s="755"/>
      <c r="AP128" s="757"/>
      <c r="AQ128" s="758"/>
      <c r="AR128" s="758"/>
      <c r="AS128" s="758"/>
      <c r="AT128" s="759"/>
      <c r="AU128" s="235"/>
      <c r="AV128" s="235"/>
      <c r="AW128" s="235"/>
      <c r="AX128" s="802" t="s">
        <v>463</v>
      </c>
      <c r="AY128" s="798"/>
      <c r="AZ128" s="798"/>
      <c r="BA128" s="798"/>
      <c r="BB128" s="798"/>
      <c r="BC128" s="798"/>
      <c r="BD128" s="798"/>
      <c r="BE128" s="799"/>
      <c r="BF128" s="820" t="s">
        <v>464</v>
      </c>
      <c r="BG128" s="821"/>
      <c r="BH128" s="821"/>
      <c r="BI128" s="821"/>
      <c r="BJ128" s="821"/>
      <c r="BK128" s="821"/>
      <c r="BL128" s="822"/>
      <c r="BM128" s="820">
        <v>17.100000000000001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465</v>
      </c>
      <c r="X129" s="811"/>
      <c r="Y129" s="811"/>
      <c r="Z129" s="812"/>
      <c r="AA129" s="813">
        <v>24830010</v>
      </c>
      <c r="AB129" s="814"/>
      <c r="AC129" s="814"/>
      <c r="AD129" s="814"/>
      <c r="AE129" s="815"/>
      <c r="AF129" s="816">
        <v>24874340</v>
      </c>
      <c r="AG129" s="814"/>
      <c r="AH129" s="814"/>
      <c r="AI129" s="814"/>
      <c r="AJ129" s="815"/>
      <c r="AK129" s="816">
        <v>24796691</v>
      </c>
      <c r="AL129" s="814"/>
      <c r="AM129" s="814"/>
      <c r="AN129" s="814"/>
      <c r="AO129" s="815"/>
      <c r="AP129" s="817"/>
      <c r="AQ129" s="818"/>
      <c r="AR129" s="818"/>
      <c r="AS129" s="818"/>
      <c r="AT129" s="819"/>
      <c r="AU129" s="235"/>
      <c r="AV129" s="235"/>
      <c r="AW129" s="235"/>
      <c r="AX129" s="802" t="s">
        <v>466</v>
      </c>
      <c r="AY129" s="798"/>
      <c r="AZ129" s="798"/>
      <c r="BA129" s="798"/>
      <c r="BB129" s="798"/>
      <c r="BC129" s="798"/>
      <c r="BD129" s="798"/>
      <c r="BE129" s="799"/>
      <c r="BF129" s="803">
        <v>6.4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468</v>
      </c>
      <c r="X130" s="811"/>
      <c r="Y130" s="811"/>
      <c r="Z130" s="812"/>
      <c r="AA130" s="813">
        <v>3080366</v>
      </c>
      <c r="AB130" s="814"/>
      <c r="AC130" s="814"/>
      <c r="AD130" s="814"/>
      <c r="AE130" s="815"/>
      <c r="AF130" s="816">
        <v>3229528</v>
      </c>
      <c r="AG130" s="814"/>
      <c r="AH130" s="814"/>
      <c r="AI130" s="814"/>
      <c r="AJ130" s="815"/>
      <c r="AK130" s="816">
        <v>3084282</v>
      </c>
      <c r="AL130" s="814"/>
      <c r="AM130" s="814"/>
      <c r="AN130" s="814"/>
      <c r="AO130" s="815"/>
      <c r="AP130" s="817"/>
      <c r="AQ130" s="818"/>
      <c r="AR130" s="818"/>
      <c r="AS130" s="818"/>
      <c r="AT130" s="819"/>
      <c r="AU130" s="235"/>
      <c r="AV130" s="235"/>
      <c r="AW130" s="235"/>
      <c r="AX130" s="781" t="s">
        <v>469</v>
      </c>
      <c r="AY130" s="782"/>
      <c r="AZ130" s="782"/>
      <c r="BA130" s="782"/>
      <c r="BB130" s="782"/>
      <c r="BC130" s="782"/>
      <c r="BD130" s="782"/>
      <c r="BE130" s="783"/>
      <c r="BF130" s="735" t="s">
        <v>412</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470</v>
      </c>
      <c r="X131" s="744"/>
      <c r="Y131" s="744"/>
      <c r="Z131" s="745"/>
      <c r="AA131" s="746">
        <v>21749644</v>
      </c>
      <c r="AB131" s="747"/>
      <c r="AC131" s="747"/>
      <c r="AD131" s="747"/>
      <c r="AE131" s="748"/>
      <c r="AF131" s="749">
        <v>21644812</v>
      </c>
      <c r="AG131" s="747"/>
      <c r="AH131" s="747"/>
      <c r="AI131" s="747"/>
      <c r="AJ131" s="748"/>
      <c r="AK131" s="749">
        <v>21712409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472</v>
      </c>
      <c r="W132" s="767"/>
      <c r="X132" s="767"/>
      <c r="Y132" s="767"/>
      <c r="Z132" s="768"/>
      <c r="AA132" s="769">
        <v>6.5979194879999996</v>
      </c>
      <c r="AB132" s="770"/>
      <c r="AC132" s="770"/>
      <c r="AD132" s="770"/>
      <c r="AE132" s="771"/>
      <c r="AF132" s="772">
        <v>6.0953266770000001</v>
      </c>
      <c r="AG132" s="770"/>
      <c r="AH132" s="770"/>
      <c r="AI132" s="770"/>
      <c r="AJ132" s="771"/>
      <c r="AK132" s="772">
        <v>6.5392060790000004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473</v>
      </c>
      <c r="W133" s="776"/>
      <c r="X133" s="776"/>
      <c r="Y133" s="776"/>
      <c r="Z133" s="777"/>
      <c r="AA133" s="778">
        <v>7.6</v>
      </c>
      <c r="AB133" s="779"/>
      <c r="AC133" s="779"/>
      <c r="AD133" s="779"/>
      <c r="AE133" s="780"/>
      <c r="AF133" s="778">
        <v>6.9</v>
      </c>
      <c r="AG133" s="779"/>
      <c r="AH133" s="779"/>
      <c r="AI133" s="779"/>
      <c r="AJ133" s="780"/>
      <c r="AK133" s="778">
        <v>6.4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topLeftCell="A22"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topLeftCell="A46"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topLeftCell="A22"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49" t="s">
        <v>476</v>
      </c>
      <c r="L7" s="254"/>
      <c r="M7" s="255" t="s">
        <v>477</v>
      </c>
      <c r="N7" s="256"/>
    </row>
    <row r="8" spans="1:16">
      <c r="A8" s="248"/>
      <c r="B8" s="244"/>
      <c r="C8" s="244"/>
      <c r="D8" s="244"/>
      <c r="E8" s="244"/>
      <c r="F8" s="244"/>
      <c r="G8" s="257"/>
      <c r="H8" s="258"/>
      <c r="I8" s="258"/>
      <c r="J8" s="259"/>
      <c r="K8" s="1150"/>
      <c r="L8" s="260" t="s">
        <v>478</v>
      </c>
      <c r="M8" s="261" t="s">
        <v>479</v>
      </c>
      <c r="N8" s="262" t="s">
        <v>480</v>
      </c>
    </row>
    <row r="9" spans="1:16">
      <c r="A9" s="248"/>
      <c r="B9" s="244"/>
      <c r="C9" s="244"/>
      <c r="D9" s="244"/>
      <c r="E9" s="244"/>
      <c r="F9" s="244"/>
      <c r="G9" s="1163" t="s">
        <v>481</v>
      </c>
      <c r="H9" s="1164"/>
      <c r="I9" s="1164"/>
      <c r="J9" s="1165"/>
      <c r="K9" s="263">
        <v>5904207</v>
      </c>
      <c r="L9" s="264">
        <v>51660</v>
      </c>
      <c r="M9" s="265">
        <v>56521</v>
      </c>
      <c r="N9" s="266">
        <v>-8.6</v>
      </c>
    </row>
    <row r="10" spans="1:16">
      <c r="A10" s="248"/>
      <c r="B10" s="244"/>
      <c r="C10" s="244"/>
      <c r="D10" s="244"/>
      <c r="E10" s="244"/>
      <c r="F10" s="244"/>
      <c r="G10" s="1163" t="s">
        <v>482</v>
      </c>
      <c r="H10" s="1164"/>
      <c r="I10" s="1164"/>
      <c r="J10" s="1165"/>
      <c r="K10" s="267">
        <v>707151</v>
      </c>
      <c r="L10" s="268">
        <v>6187</v>
      </c>
      <c r="M10" s="269">
        <v>5094</v>
      </c>
      <c r="N10" s="270">
        <v>21.5</v>
      </c>
    </row>
    <row r="11" spans="1:16" ht="13.5" customHeight="1">
      <c r="A11" s="248"/>
      <c r="B11" s="244"/>
      <c r="C11" s="244"/>
      <c r="D11" s="244"/>
      <c r="E11" s="244"/>
      <c r="F11" s="244"/>
      <c r="G11" s="1163" t="s">
        <v>483</v>
      </c>
      <c r="H11" s="1164"/>
      <c r="I11" s="1164"/>
      <c r="J11" s="1165"/>
      <c r="K11" s="267">
        <v>1196698</v>
      </c>
      <c r="L11" s="268">
        <v>10471</v>
      </c>
      <c r="M11" s="269">
        <v>3978</v>
      </c>
      <c r="N11" s="270">
        <v>163.19999999999999</v>
      </c>
    </row>
    <row r="12" spans="1:16" ht="13.5" customHeight="1">
      <c r="A12" s="248"/>
      <c r="B12" s="244"/>
      <c r="C12" s="244"/>
      <c r="D12" s="244"/>
      <c r="E12" s="244"/>
      <c r="F12" s="244"/>
      <c r="G12" s="1163" t="s">
        <v>484</v>
      </c>
      <c r="H12" s="1164"/>
      <c r="I12" s="1164"/>
      <c r="J12" s="1165"/>
      <c r="K12" s="267">
        <v>34566</v>
      </c>
      <c r="L12" s="268">
        <v>302</v>
      </c>
      <c r="M12" s="269">
        <v>1244</v>
      </c>
      <c r="N12" s="270">
        <v>-75.7</v>
      </c>
    </row>
    <row r="13" spans="1:16" ht="13.5" customHeight="1">
      <c r="A13" s="248"/>
      <c r="B13" s="244"/>
      <c r="C13" s="244"/>
      <c r="D13" s="244"/>
      <c r="E13" s="244"/>
      <c r="F13" s="244"/>
      <c r="G13" s="1163" t="s">
        <v>485</v>
      </c>
      <c r="H13" s="1164"/>
      <c r="I13" s="1164"/>
      <c r="J13" s="1165"/>
      <c r="K13" s="267" t="s">
        <v>486</v>
      </c>
      <c r="L13" s="268" t="s">
        <v>486</v>
      </c>
      <c r="M13" s="269">
        <v>18</v>
      </c>
      <c r="N13" s="270" t="s">
        <v>486</v>
      </c>
    </row>
    <row r="14" spans="1:16" ht="13.5" customHeight="1">
      <c r="A14" s="248"/>
      <c r="B14" s="244"/>
      <c r="C14" s="244"/>
      <c r="D14" s="244"/>
      <c r="E14" s="244"/>
      <c r="F14" s="244"/>
      <c r="G14" s="1163" t="s">
        <v>487</v>
      </c>
      <c r="H14" s="1164"/>
      <c r="I14" s="1164"/>
      <c r="J14" s="1165"/>
      <c r="K14" s="267">
        <v>199678</v>
      </c>
      <c r="L14" s="268">
        <v>1747</v>
      </c>
      <c r="M14" s="269">
        <v>2228</v>
      </c>
      <c r="N14" s="270">
        <v>-21.6</v>
      </c>
    </row>
    <row r="15" spans="1:16" ht="13.5" customHeight="1">
      <c r="A15" s="248"/>
      <c r="B15" s="244"/>
      <c r="C15" s="244"/>
      <c r="D15" s="244"/>
      <c r="E15" s="244"/>
      <c r="F15" s="244"/>
      <c r="G15" s="1163" t="s">
        <v>488</v>
      </c>
      <c r="H15" s="1164"/>
      <c r="I15" s="1164"/>
      <c r="J15" s="1165"/>
      <c r="K15" s="267">
        <v>72835</v>
      </c>
      <c r="L15" s="268">
        <v>637</v>
      </c>
      <c r="M15" s="269">
        <v>1508</v>
      </c>
      <c r="N15" s="270">
        <v>-57.8</v>
      </c>
    </row>
    <row r="16" spans="1:16">
      <c r="A16" s="248"/>
      <c r="B16" s="244"/>
      <c r="C16" s="244"/>
      <c r="D16" s="244"/>
      <c r="E16" s="244"/>
      <c r="F16" s="244"/>
      <c r="G16" s="1166" t="s">
        <v>489</v>
      </c>
      <c r="H16" s="1167"/>
      <c r="I16" s="1167"/>
      <c r="J16" s="1168"/>
      <c r="K16" s="268">
        <v>-571821</v>
      </c>
      <c r="L16" s="268">
        <v>-5003</v>
      </c>
      <c r="M16" s="269">
        <v>-5476</v>
      </c>
      <c r="N16" s="270">
        <v>-8.6</v>
      </c>
    </row>
    <row r="17" spans="1:16">
      <c r="A17" s="248"/>
      <c r="B17" s="244"/>
      <c r="C17" s="244"/>
      <c r="D17" s="244"/>
      <c r="E17" s="244"/>
      <c r="F17" s="244"/>
      <c r="G17" s="1166" t="s">
        <v>167</v>
      </c>
      <c r="H17" s="1167"/>
      <c r="I17" s="1167"/>
      <c r="J17" s="1168"/>
      <c r="K17" s="268">
        <v>7543314</v>
      </c>
      <c r="L17" s="268">
        <v>66002</v>
      </c>
      <c r="M17" s="269">
        <v>65114</v>
      </c>
      <c r="N17" s="270">
        <v>1.4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60" t="s">
        <v>494</v>
      </c>
      <c r="H21" s="1161"/>
      <c r="I21" s="1161"/>
      <c r="J21" s="1162"/>
      <c r="K21" s="280">
        <v>5.79</v>
      </c>
      <c r="L21" s="281">
        <v>6.38</v>
      </c>
      <c r="M21" s="282">
        <v>-0.59</v>
      </c>
      <c r="N21" s="249"/>
      <c r="O21" s="283"/>
      <c r="P21" s="279"/>
    </row>
    <row r="22" spans="1:16" s="284" customFormat="1">
      <c r="A22" s="279"/>
      <c r="B22" s="249"/>
      <c r="C22" s="249"/>
      <c r="D22" s="249"/>
      <c r="E22" s="249"/>
      <c r="F22" s="249"/>
      <c r="G22" s="1160" t="s">
        <v>495</v>
      </c>
      <c r="H22" s="1161"/>
      <c r="I22" s="1161"/>
      <c r="J22" s="1162"/>
      <c r="K22" s="285">
        <v>98.5</v>
      </c>
      <c r="L22" s="286">
        <v>99.8</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49" t="s">
        <v>476</v>
      </c>
      <c r="L30" s="254"/>
      <c r="M30" s="255" t="s">
        <v>477</v>
      </c>
      <c r="N30" s="256"/>
    </row>
    <row r="31" spans="1:16">
      <c r="A31" s="248"/>
      <c r="B31" s="244"/>
      <c r="C31" s="244"/>
      <c r="D31" s="244"/>
      <c r="E31" s="244"/>
      <c r="F31" s="244"/>
      <c r="G31" s="257"/>
      <c r="H31" s="258"/>
      <c r="I31" s="258"/>
      <c r="J31" s="259"/>
      <c r="K31" s="1150"/>
      <c r="L31" s="260" t="s">
        <v>478</v>
      </c>
      <c r="M31" s="261" t="s">
        <v>479</v>
      </c>
      <c r="N31" s="262" t="s">
        <v>480</v>
      </c>
    </row>
    <row r="32" spans="1:16" ht="27" customHeight="1">
      <c r="A32" s="248"/>
      <c r="B32" s="244"/>
      <c r="C32" s="244"/>
      <c r="D32" s="244"/>
      <c r="E32" s="244"/>
      <c r="F32" s="244"/>
      <c r="G32" s="1151" t="s">
        <v>499</v>
      </c>
      <c r="H32" s="1152"/>
      <c r="I32" s="1152"/>
      <c r="J32" s="1153"/>
      <c r="K32" s="294">
        <v>3605576</v>
      </c>
      <c r="L32" s="294">
        <v>31548</v>
      </c>
      <c r="M32" s="295">
        <v>35579</v>
      </c>
      <c r="N32" s="296">
        <v>-11.3</v>
      </c>
    </row>
    <row r="33" spans="1:16" ht="13.5" customHeight="1">
      <c r="A33" s="248"/>
      <c r="B33" s="244"/>
      <c r="C33" s="244"/>
      <c r="D33" s="244"/>
      <c r="E33" s="244"/>
      <c r="F33" s="244"/>
      <c r="G33" s="1151" t="s">
        <v>500</v>
      </c>
      <c r="H33" s="1152"/>
      <c r="I33" s="1152"/>
      <c r="J33" s="1153"/>
      <c r="K33" s="294" t="s">
        <v>486</v>
      </c>
      <c r="L33" s="294" t="s">
        <v>486</v>
      </c>
      <c r="M33" s="295" t="s">
        <v>486</v>
      </c>
      <c r="N33" s="296" t="s">
        <v>486</v>
      </c>
    </row>
    <row r="34" spans="1:16" ht="27" customHeight="1">
      <c r="A34" s="248"/>
      <c r="B34" s="244"/>
      <c r="C34" s="244"/>
      <c r="D34" s="244"/>
      <c r="E34" s="244"/>
      <c r="F34" s="244"/>
      <c r="G34" s="1151" t="s">
        <v>501</v>
      </c>
      <c r="H34" s="1152"/>
      <c r="I34" s="1152"/>
      <c r="J34" s="1153"/>
      <c r="K34" s="294" t="s">
        <v>486</v>
      </c>
      <c r="L34" s="294" t="s">
        <v>486</v>
      </c>
      <c r="M34" s="295">
        <v>9</v>
      </c>
      <c r="N34" s="296" t="s">
        <v>486</v>
      </c>
    </row>
    <row r="35" spans="1:16" ht="27" customHeight="1">
      <c r="A35" s="248"/>
      <c r="B35" s="244"/>
      <c r="C35" s="244"/>
      <c r="D35" s="244"/>
      <c r="E35" s="244"/>
      <c r="F35" s="244"/>
      <c r="G35" s="1151" t="s">
        <v>502</v>
      </c>
      <c r="H35" s="1152"/>
      <c r="I35" s="1152"/>
      <c r="J35" s="1153"/>
      <c r="K35" s="294">
        <v>1234636</v>
      </c>
      <c r="L35" s="294">
        <v>10803</v>
      </c>
      <c r="M35" s="295">
        <v>12310</v>
      </c>
      <c r="N35" s="296">
        <v>-12.2</v>
      </c>
    </row>
    <row r="36" spans="1:16" ht="27" customHeight="1">
      <c r="A36" s="248"/>
      <c r="B36" s="244"/>
      <c r="C36" s="244"/>
      <c r="D36" s="244"/>
      <c r="E36" s="244"/>
      <c r="F36" s="244"/>
      <c r="G36" s="1151" t="s">
        <v>503</v>
      </c>
      <c r="H36" s="1152"/>
      <c r="I36" s="1152"/>
      <c r="J36" s="1153"/>
      <c r="K36" s="294">
        <v>28854</v>
      </c>
      <c r="L36" s="294">
        <v>252</v>
      </c>
      <c r="M36" s="295">
        <v>1635</v>
      </c>
      <c r="N36" s="296">
        <v>-84.6</v>
      </c>
    </row>
    <row r="37" spans="1:16" ht="13.5" customHeight="1">
      <c r="A37" s="248"/>
      <c r="B37" s="244"/>
      <c r="C37" s="244"/>
      <c r="D37" s="244"/>
      <c r="E37" s="244"/>
      <c r="F37" s="244"/>
      <c r="G37" s="1151" t="s">
        <v>504</v>
      </c>
      <c r="H37" s="1152"/>
      <c r="I37" s="1152"/>
      <c r="J37" s="1153"/>
      <c r="K37" s="294">
        <v>63583</v>
      </c>
      <c r="L37" s="294">
        <v>556</v>
      </c>
      <c r="M37" s="295">
        <v>609</v>
      </c>
      <c r="N37" s="296">
        <v>-8.6999999999999993</v>
      </c>
    </row>
    <row r="38" spans="1:16" ht="27" customHeight="1">
      <c r="A38" s="248"/>
      <c r="B38" s="244"/>
      <c r="C38" s="244"/>
      <c r="D38" s="244"/>
      <c r="E38" s="244"/>
      <c r="F38" s="244"/>
      <c r="G38" s="1154" t="s">
        <v>505</v>
      </c>
      <c r="H38" s="1155"/>
      <c r="I38" s="1155"/>
      <c r="J38" s="1156"/>
      <c r="K38" s="297" t="s">
        <v>486</v>
      </c>
      <c r="L38" s="297" t="s">
        <v>486</v>
      </c>
      <c r="M38" s="298">
        <v>0</v>
      </c>
      <c r="N38" s="299" t="s">
        <v>486</v>
      </c>
      <c r="O38" s="293"/>
    </row>
    <row r="39" spans="1:16">
      <c r="A39" s="248"/>
      <c r="B39" s="244"/>
      <c r="C39" s="244"/>
      <c r="D39" s="244"/>
      <c r="E39" s="244"/>
      <c r="F39" s="244"/>
      <c r="G39" s="1154" t="s">
        <v>506</v>
      </c>
      <c r="H39" s="1155"/>
      <c r="I39" s="1155"/>
      <c r="J39" s="1156"/>
      <c r="K39" s="300">
        <v>-428548</v>
      </c>
      <c r="L39" s="300">
        <v>-3750</v>
      </c>
      <c r="M39" s="301">
        <v>-7873</v>
      </c>
      <c r="N39" s="302">
        <v>-52.4</v>
      </c>
      <c r="O39" s="293"/>
    </row>
    <row r="40" spans="1:16" ht="27" customHeight="1">
      <c r="A40" s="248"/>
      <c r="B40" s="244"/>
      <c r="C40" s="244"/>
      <c r="D40" s="244"/>
      <c r="E40" s="244"/>
      <c r="F40" s="244"/>
      <c r="G40" s="1151" t="s">
        <v>507</v>
      </c>
      <c r="H40" s="1152"/>
      <c r="I40" s="1152"/>
      <c r="J40" s="1153"/>
      <c r="K40" s="300">
        <v>-3084282</v>
      </c>
      <c r="L40" s="300">
        <v>-26987</v>
      </c>
      <c r="M40" s="301">
        <v>-31099</v>
      </c>
      <c r="N40" s="302">
        <v>-13.2</v>
      </c>
      <c r="O40" s="293"/>
    </row>
    <row r="41" spans="1:16">
      <c r="A41" s="248"/>
      <c r="B41" s="244"/>
      <c r="C41" s="244"/>
      <c r="D41" s="244"/>
      <c r="E41" s="244"/>
      <c r="F41" s="244"/>
      <c r="G41" s="1157" t="s">
        <v>278</v>
      </c>
      <c r="H41" s="1158"/>
      <c r="I41" s="1158"/>
      <c r="J41" s="1159"/>
      <c r="K41" s="294">
        <v>1419819</v>
      </c>
      <c r="L41" s="300">
        <v>12423</v>
      </c>
      <c r="M41" s="301">
        <v>11170</v>
      </c>
      <c r="N41" s="302">
        <v>11.2</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44" t="s">
        <v>476</v>
      </c>
      <c r="J49" s="1146" t="s">
        <v>511</v>
      </c>
      <c r="K49" s="1147"/>
      <c r="L49" s="1147"/>
      <c r="M49" s="1147"/>
      <c r="N49" s="1148"/>
    </row>
    <row r="50" spans="1:14">
      <c r="A50" s="248"/>
      <c r="B50" s="244"/>
      <c r="C50" s="244"/>
      <c r="D50" s="244"/>
      <c r="E50" s="244"/>
      <c r="F50" s="244"/>
      <c r="G50" s="312"/>
      <c r="H50" s="313"/>
      <c r="I50" s="1145"/>
      <c r="J50" s="314" t="s">
        <v>512</v>
      </c>
      <c r="K50" s="315" t="s">
        <v>513</v>
      </c>
      <c r="L50" s="316" t="s">
        <v>514</v>
      </c>
      <c r="M50" s="317" t="s">
        <v>515</v>
      </c>
      <c r="N50" s="318" t="s">
        <v>516</v>
      </c>
    </row>
    <row r="51" spans="1:14">
      <c r="A51" s="248"/>
      <c r="B51" s="244"/>
      <c r="C51" s="244"/>
      <c r="D51" s="244"/>
      <c r="E51" s="244"/>
      <c r="F51" s="244"/>
      <c r="G51" s="310" t="s">
        <v>517</v>
      </c>
      <c r="H51" s="311"/>
      <c r="I51" s="319">
        <v>3889860</v>
      </c>
      <c r="J51" s="320">
        <v>33675</v>
      </c>
      <c r="K51" s="321">
        <v>6.8</v>
      </c>
      <c r="L51" s="322">
        <v>41433</v>
      </c>
      <c r="M51" s="323">
        <v>-19.2</v>
      </c>
      <c r="N51" s="324">
        <v>26</v>
      </c>
    </row>
    <row r="52" spans="1:14">
      <c r="A52" s="248"/>
      <c r="B52" s="244"/>
      <c r="C52" s="244"/>
      <c r="D52" s="244"/>
      <c r="E52" s="244"/>
      <c r="F52" s="244"/>
      <c r="G52" s="325"/>
      <c r="H52" s="326" t="s">
        <v>518</v>
      </c>
      <c r="I52" s="327">
        <v>2793948</v>
      </c>
      <c r="J52" s="328">
        <v>24188</v>
      </c>
      <c r="K52" s="329">
        <v>69.2</v>
      </c>
      <c r="L52" s="330">
        <v>22351</v>
      </c>
      <c r="M52" s="331">
        <v>-23.1</v>
      </c>
      <c r="N52" s="332">
        <v>92.3</v>
      </c>
    </row>
    <row r="53" spans="1:14">
      <c r="A53" s="248"/>
      <c r="B53" s="244"/>
      <c r="C53" s="244"/>
      <c r="D53" s="244"/>
      <c r="E53" s="244"/>
      <c r="F53" s="244"/>
      <c r="G53" s="310" t="s">
        <v>519</v>
      </c>
      <c r="H53" s="311"/>
      <c r="I53" s="319">
        <v>3773369</v>
      </c>
      <c r="J53" s="320">
        <v>32489</v>
      </c>
      <c r="K53" s="321">
        <v>-3.5</v>
      </c>
      <c r="L53" s="322">
        <v>43493</v>
      </c>
      <c r="M53" s="323">
        <v>5</v>
      </c>
      <c r="N53" s="324">
        <v>-8.5</v>
      </c>
    </row>
    <row r="54" spans="1:14">
      <c r="A54" s="248"/>
      <c r="B54" s="244"/>
      <c r="C54" s="244"/>
      <c r="D54" s="244"/>
      <c r="E54" s="244"/>
      <c r="F54" s="244"/>
      <c r="G54" s="325"/>
      <c r="H54" s="326" t="s">
        <v>518</v>
      </c>
      <c r="I54" s="327">
        <v>2471927</v>
      </c>
      <c r="J54" s="328">
        <v>21284</v>
      </c>
      <c r="K54" s="329">
        <v>-12</v>
      </c>
      <c r="L54" s="330">
        <v>23254</v>
      </c>
      <c r="M54" s="331">
        <v>4</v>
      </c>
      <c r="N54" s="332">
        <v>-16</v>
      </c>
    </row>
    <row r="55" spans="1:14">
      <c r="A55" s="248"/>
      <c r="B55" s="244"/>
      <c r="C55" s="244"/>
      <c r="D55" s="244"/>
      <c r="E55" s="244"/>
      <c r="F55" s="244"/>
      <c r="G55" s="310" t="s">
        <v>520</v>
      </c>
      <c r="H55" s="311"/>
      <c r="I55" s="319">
        <v>4745673</v>
      </c>
      <c r="J55" s="320">
        <v>40977</v>
      </c>
      <c r="K55" s="321">
        <v>26.1</v>
      </c>
      <c r="L55" s="322">
        <v>50840</v>
      </c>
      <c r="M55" s="323">
        <v>16.899999999999999</v>
      </c>
      <c r="N55" s="324">
        <v>9.1999999999999993</v>
      </c>
    </row>
    <row r="56" spans="1:14">
      <c r="A56" s="248"/>
      <c r="B56" s="244"/>
      <c r="C56" s="244"/>
      <c r="D56" s="244"/>
      <c r="E56" s="244"/>
      <c r="F56" s="244"/>
      <c r="G56" s="325"/>
      <c r="H56" s="326" t="s">
        <v>518</v>
      </c>
      <c r="I56" s="327">
        <v>3648012</v>
      </c>
      <c r="J56" s="328">
        <v>31499</v>
      </c>
      <c r="K56" s="329">
        <v>48</v>
      </c>
      <c r="L56" s="330">
        <v>25367</v>
      </c>
      <c r="M56" s="331">
        <v>9.1</v>
      </c>
      <c r="N56" s="332">
        <v>38.9</v>
      </c>
    </row>
    <row r="57" spans="1:14">
      <c r="A57" s="248"/>
      <c r="B57" s="244"/>
      <c r="C57" s="244"/>
      <c r="D57" s="244"/>
      <c r="E57" s="244"/>
      <c r="F57" s="244"/>
      <c r="G57" s="310" t="s">
        <v>521</v>
      </c>
      <c r="H57" s="311"/>
      <c r="I57" s="319">
        <v>3276492</v>
      </c>
      <c r="J57" s="320">
        <v>28500</v>
      </c>
      <c r="K57" s="321">
        <v>-30.4</v>
      </c>
      <c r="L57" s="322">
        <v>53605</v>
      </c>
      <c r="M57" s="323">
        <v>5.4</v>
      </c>
      <c r="N57" s="324">
        <v>-35.799999999999997</v>
      </c>
    </row>
    <row r="58" spans="1:14">
      <c r="A58" s="248"/>
      <c r="B58" s="244"/>
      <c r="C58" s="244"/>
      <c r="D58" s="244"/>
      <c r="E58" s="244"/>
      <c r="F58" s="244"/>
      <c r="G58" s="325"/>
      <c r="H58" s="326" t="s">
        <v>518</v>
      </c>
      <c r="I58" s="327">
        <v>2099880</v>
      </c>
      <c r="J58" s="328">
        <v>18266</v>
      </c>
      <c r="K58" s="329">
        <v>-42</v>
      </c>
      <c r="L58" s="330">
        <v>28343</v>
      </c>
      <c r="M58" s="331">
        <v>11.7</v>
      </c>
      <c r="N58" s="332">
        <v>-53.7</v>
      </c>
    </row>
    <row r="59" spans="1:14">
      <c r="A59" s="248"/>
      <c r="B59" s="244"/>
      <c r="C59" s="244"/>
      <c r="D59" s="244"/>
      <c r="E59" s="244"/>
      <c r="F59" s="244"/>
      <c r="G59" s="310" t="s">
        <v>522</v>
      </c>
      <c r="H59" s="311"/>
      <c r="I59" s="319">
        <v>3183229</v>
      </c>
      <c r="J59" s="320">
        <v>27852</v>
      </c>
      <c r="K59" s="321">
        <v>-2.2999999999999998</v>
      </c>
      <c r="L59" s="322">
        <v>46440</v>
      </c>
      <c r="M59" s="323">
        <v>-13.4</v>
      </c>
      <c r="N59" s="324">
        <v>11.1</v>
      </c>
    </row>
    <row r="60" spans="1:14">
      <c r="A60" s="248"/>
      <c r="B60" s="244"/>
      <c r="C60" s="244"/>
      <c r="D60" s="244"/>
      <c r="E60" s="244"/>
      <c r="F60" s="244"/>
      <c r="G60" s="325"/>
      <c r="H60" s="326" t="s">
        <v>518</v>
      </c>
      <c r="I60" s="333">
        <v>2421218</v>
      </c>
      <c r="J60" s="328">
        <v>21185</v>
      </c>
      <c r="K60" s="329">
        <v>16</v>
      </c>
      <c r="L60" s="330">
        <v>27658</v>
      </c>
      <c r="M60" s="331">
        <v>-2.4</v>
      </c>
      <c r="N60" s="332">
        <v>18.399999999999999</v>
      </c>
    </row>
    <row r="61" spans="1:14">
      <c r="A61" s="248"/>
      <c r="B61" s="244"/>
      <c r="C61" s="244"/>
      <c r="D61" s="244"/>
      <c r="E61" s="244"/>
      <c r="F61" s="244"/>
      <c r="G61" s="310" t="s">
        <v>523</v>
      </c>
      <c r="H61" s="334"/>
      <c r="I61" s="335">
        <v>3773725</v>
      </c>
      <c r="J61" s="336">
        <v>32699</v>
      </c>
      <c r="K61" s="337">
        <v>-0.7</v>
      </c>
      <c r="L61" s="338">
        <v>47162</v>
      </c>
      <c r="M61" s="339">
        <v>-1.1000000000000001</v>
      </c>
      <c r="N61" s="324">
        <v>0.4</v>
      </c>
    </row>
    <row r="62" spans="1:14">
      <c r="A62" s="248"/>
      <c r="B62" s="244"/>
      <c r="C62" s="244"/>
      <c r="D62" s="244"/>
      <c r="E62" s="244"/>
      <c r="F62" s="244"/>
      <c r="G62" s="325"/>
      <c r="H62" s="326" t="s">
        <v>518</v>
      </c>
      <c r="I62" s="327">
        <v>2686997</v>
      </c>
      <c r="J62" s="328">
        <v>23284</v>
      </c>
      <c r="K62" s="329">
        <v>15.8</v>
      </c>
      <c r="L62" s="330">
        <v>25395</v>
      </c>
      <c r="M62" s="331">
        <v>-0.1</v>
      </c>
      <c r="N62" s="332">
        <v>15.9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topLeftCell="A88"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topLeftCell="G88"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topLeftCell="F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69" t="s">
        <v>3</v>
      </c>
      <c r="D47" s="1169"/>
      <c r="E47" s="1170"/>
      <c r="F47" s="11">
        <v>11.59</v>
      </c>
      <c r="G47" s="12">
        <v>11.35</v>
      </c>
      <c r="H47" s="12">
        <v>11.35</v>
      </c>
      <c r="I47" s="12">
        <v>11.35</v>
      </c>
      <c r="J47" s="13">
        <v>11.5</v>
      </c>
    </row>
    <row r="48" spans="2:10" ht="57.75" customHeight="1">
      <c r="B48" s="14"/>
      <c r="C48" s="1171" t="s">
        <v>4</v>
      </c>
      <c r="D48" s="1171"/>
      <c r="E48" s="1172"/>
      <c r="F48" s="15">
        <v>9.2799999999999994</v>
      </c>
      <c r="G48" s="16">
        <v>9.51</v>
      </c>
      <c r="H48" s="16">
        <v>9.31</v>
      </c>
      <c r="I48" s="16">
        <v>10.6</v>
      </c>
      <c r="J48" s="17">
        <v>13.19</v>
      </c>
    </row>
    <row r="49" spans="2:10" ht="57.75" customHeight="1" thickBot="1">
      <c r="B49" s="18"/>
      <c r="C49" s="1173" t="s">
        <v>5</v>
      </c>
      <c r="D49" s="1173"/>
      <c r="E49" s="1174"/>
      <c r="F49" s="19">
        <v>0.33</v>
      </c>
      <c r="G49" s="20">
        <v>0.41</v>
      </c>
      <c r="H49" s="20">
        <v>1.97</v>
      </c>
      <c r="I49" s="20">
        <v>1.37</v>
      </c>
      <c r="J49" s="21">
        <v>2.81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加須市役所</cp:lastModifiedBy>
  <cp:lastPrinted>2017-05-11T11:25:09Z</cp:lastPrinted>
  <dcterms:created xsi:type="dcterms:W3CDTF">2017-02-15T17:01:03Z</dcterms:created>
  <dcterms:modified xsi:type="dcterms:W3CDTF">2017-05-15T01:30:51Z</dcterms:modified>
  <cp:category/>
</cp:coreProperties>
</file>